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5260" windowHeight="6195" tabRatio="656" activeTab="6"/>
  </bookViews>
  <sheets>
    <sheet name="титульный" sheetId="1" r:id="rId1"/>
    <sheet name="1 курс" sheetId="2" r:id="rId2"/>
    <sheet name="гр аттестаций 1 курс" sheetId="3" r:id="rId3"/>
    <sheet name="2 курс" sheetId="4" r:id="rId4"/>
    <sheet name="гр аттестаций 2 курс" sheetId="5" r:id="rId5"/>
    <sheet name="3 курс" sheetId="6" r:id="rId6"/>
    <sheet name="гр аттестаций 3 курс" sheetId="7" r:id="rId7"/>
  </sheets>
  <definedNames>
    <definedName name="_xlnm.Print_Area" localSheetId="1">'1 курс'!$A$2:$BF$52</definedName>
    <definedName name="_xlnm.Print_Area" localSheetId="3">'2 курс'!$A$1:$BF$59</definedName>
    <definedName name="_xlnm.Print_Area" localSheetId="5">'3 курс'!$A$1:$BF$45</definedName>
    <definedName name="_xlnm.Print_Area" localSheetId="2">'гр аттестаций 1 курс'!$A$2:$BE$50</definedName>
    <definedName name="_xlnm.Print_Area" localSheetId="4">'гр аттестаций 2 курс'!$A$1:$BE$57</definedName>
    <definedName name="_xlnm.Print_Area" localSheetId="6">'гр аттестаций 3 курс'!$A$1:$BE$43</definedName>
  </definedNames>
  <calcPr fullCalcOnLoad="1"/>
</workbook>
</file>

<file path=xl/sharedStrings.xml><?xml version="1.0" encoding="utf-8"?>
<sst xmlns="http://schemas.openxmlformats.org/spreadsheetml/2006/main" count="1455" uniqueCount="165">
  <si>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</si>
  <si>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</si>
  <si>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</si>
  <si>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</si>
  <si>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</si>
  <si>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</si>
  <si>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</si>
  <si>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</si>
  <si>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</si>
  <si>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</si>
  <si>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</si>
  <si>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</si>
  <si>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</si>
  <si>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</si>
  <si>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</si>
  <si>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</si>
  <si>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I курс</t>
  </si>
  <si>
    <t>обяз. уч.</t>
  </si>
  <si>
    <t>сам. р. с.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</si>
  <si>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</si>
  <si>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</si>
  <si>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</si>
  <si>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</si>
  <si>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Всего час. в неделю самостоятельной работы студентов</t>
  </si>
  <si>
    <t>Всего часов в неделю</t>
  </si>
  <si>
    <t>Порядковые номера недель учебного года</t>
  </si>
  <si>
    <t>сентябрь</t>
  </si>
  <si>
    <t>Всего часов</t>
  </si>
  <si>
    <t>Всего час. в неделю обязательной учебной нагрузки</t>
  </si>
  <si>
    <t>II курс</t>
  </si>
  <si>
    <t>ОГСЭ.00</t>
  </si>
  <si>
    <t>ОГСЭ.03</t>
  </si>
  <si>
    <t>ОГСЭ.04</t>
  </si>
  <si>
    <t>ЕН.00</t>
  </si>
  <si>
    <t xml:space="preserve">Математический и общий естественнонаучный цикл </t>
  </si>
  <si>
    <r>
      <t>ЕН.0</t>
    </r>
    <r>
      <rPr>
        <sz val="6"/>
        <color indexed="8"/>
        <rFont val="Times New Roman"/>
        <family val="1"/>
      </rPr>
      <t>1</t>
    </r>
  </si>
  <si>
    <t>П.00</t>
  </si>
  <si>
    <t>ОП. 00</t>
  </si>
  <si>
    <t>ОП. 01</t>
  </si>
  <si>
    <t>ОП. 02</t>
  </si>
  <si>
    <t>Безопасность жизнедеятельности</t>
  </si>
  <si>
    <t>ПМ. 01</t>
  </si>
  <si>
    <t>МДК.01.01</t>
  </si>
  <si>
    <t>ПМ. 02</t>
  </si>
  <si>
    <t>МДК.02.01</t>
  </si>
  <si>
    <t>III курс</t>
  </si>
  <si>
    <t xml:space="preserve">Общий гуманитарный и социально-экономический цикл </t>
  </si>
  <si>
    <t>ПМ. 04</t>
  </si>
  <si>
    <t>МДК.04.01</t>
  </si>
  <si>
    <t>ПМ. 03</t>
  </si>
  <si>
    <t>МДК.03.01</t>
  </si>
  <si>
    <t>КАЛЕНДАРНЫЙ УЧЕБНЫЙ ГРАФИК</t>
  </si>
  <si>
    <t xml:space="preserve">                                                                                                                                  УТВЕРЖДАЮ</t>
  </si>
  <si>
    <t>ОГСЭ.05</t>
  </si>
  <si>
    <t>1 сент. – 7 сент.</t>
  </si>
  <si>
    <t>29 сент. - 5 окт.</t>
  </si>
  <si>
    <t>29 дек. – 4 янв.</t>
  </si>
  <si>
    <t>30 мар. – 5 апр.</t>
  </si>
  <si>
    <t>27 апр. – 3 мая</t>
  </si>
  <si>
    <t>ПДП.00</t>
  </si>
  <si>
    <t>Всего аттестаций в неделю</t>
  </si>
  <si>
    <t>29 июня-5 июля</t>
  </si>
  <si>
    <t>27 окт -2 ноября</t>
  </si>
  <si>
    <t>26 янв-1 февр</t>
  </si>
  <si>
    <t>23 февр-1 марта</t>
  </si>
  <si>
    <t>ДЗ</t>
  </si>
  <si>
    <t>Государственная итоговая аттестация</t>
  </si>
  <si>
    <t>ГИА.00[1]</t>
  </si>
  <si>
    <t>Э</t>
  </si>
  <si>
    <t>ЭК</t>
  </si>
  <si>
    <t>х</t>
  </si>
  <si>
    <t>Календарный график аттестаций</t>
  </si>
  <si>
    <t>География</t>
  </si>
  <si>
    <t>Естествознание</t>
  </si>
  <si>
    <t>ЕН.02</t>
  </si>
  <si>
    <t>МДК.03.02</t>
  </si>
  <si>
    <t>ПП.02</t>
  </si>
  <si>
    <t>ОП.04</t>
  </si>
  <si>
    <t>Общеобразовательный учебный цикл</t>
  </si>
  <si>
    <t>О.00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</si>
  <si>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</si>
  <si>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</si>
  <si>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</si>
  <si>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</si>
  <si>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</si>
  <si>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</si>
  <si>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</si>
  <si>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Математика: алгебра и начала математического анализа; геометрия</t>
  </si>
  <si>
    <t>Информатика</t>
  </si>
  <si>
    <t>Общепрофессиональные дисциплины</t>
  </si>
  <si>
    <r>
      <t>Профессиональный цикл</t>
    </r>
    <r>
      <rPr>
        <b/>
        <i/>
        <sz val="6"/>
        <color indexed="8"/>
        <rFont val="Times New Roman"/>
        <family val="1"/>
      </rPr>
      <t xml:space="preserve"> </t>
    </r>
  </si>
  <si>
    <t xml:space="preserve">Общепрофессиональные дисциплины </t>
  </si>
  <si>
    <t>ОУДп.11</t>
  </si>
  <si>
    <t>Информатика и информационно-коммуникативные технологии в профессиональной деятельности</t>
  </si>
  <si>
    <t>МДК.01.02</t>
  </si>
  <si>
    <t>ПП.01</t>
  </si>
  <si>
    <t>МДК.02.02</t>
  </si>
  <si>
    <t>ОГСЭ.01</t>
  </si>
  <si>
    <t>Основы философии</t>
  </si>
  <si>
    <t>ОГСЭ.06</t>
  </si>
  <si>
    <t>Основы бюджетной грамотности</t>
  </si>
  <si>
    <t xml:space="preserve">Преддипломная практика </t>
  </si>
  <si>
    <t>с</t>
  </si>
  <si>
    <t>п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</si>
  <si>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</si>
  <si>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</si>
  <si>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ОУДб.08</t>
  </si>
  <si>
    <t xml:space="preserve">Русский язык </t>
  </si>
  <si>
    <t>Литература</t>
  </si>
  <si>
    <t>ОУДп.12</t>
  </si>
  <si>
    <t>Основы проектно-исследовательской деятельности</t>
  </si>
  <si>
    <t>УП.01</t>
  </si>
  <si>
    <t>УП.02</t>
  </si>
  <si>
    <t>УП.04</t>
  </si>
  <si>
    <t>Х</t>
  </si>
  <si>
    <t>ОГСЭ.02</t>
  </si>
  <si>
    <t>Психология общения</t>
  </si>
  <si>
    <t>Квалификация:    специалист по туризму</t>
  </si>
  <si>
    <t>Нормативный срок обучения – 2 года  10 мес</t>
  </si>
  <si>
    <t>Обществознание</t>
  </si>
  <si>
    <t>ОУДб.09</t>
  </si>
  <si>
    <t>ОУДб.10</t>
  </si>
  <si>
    <t>ОУДп.13</t>
  </si>
  <si>
    <t>Экономика</t>
  </si>
  <si>
    <t>ОУДп.14</t>
  </si>
  <si>
    <t>Право</t>
  </si>
  <si>
    <t>УД.16</t>
  </si>
  <si>
    <t xml:space="preserve">ОП.00 </t>
  </si>
  <si>
    <t>ОП.02</t>
  </si>
  <si>
    <t>Организация туристской индустрии</t>
  </si>
  <si>
    <t>География туризма</t>
  </si>
  <si>
    <t>Предоставление турагкнтских услуг</t>
  </si>
  <si>
    <t>Технология продаж и продвижения турпродукта</t>
  </si>
  <si>
    <t>Технология и организация турагентской деятельности</t>
  </si>
  <si>
    <t>Предоставление услуг по сопровождению туристов</t>
  </si>
  <si>
    <t>Технология и организация сопровождения туристов</t>
  </si>
  <si>
    <t>Организация досуга туристов</t>
  </si>
  <si>
    <t>Предоставление туроператорских услуг</t>
  </si>
  <si>
    <t>Технология и организация туроператорской деятельности</t>
  </si>
  <si>
    <t>ОП. 03</t>
  </si>
  <si>
    <t>Иностранный язык в сфере профессиональной коммуникации</t>
  </si>
  <si>
    <t>Маркетинговые технологии в туризме</t>
  </si>
  <si>
    <t>Управление функциональным подразделением организации</t>
  </si>
  <si>
    <t>МДК.04.02</t>
  </si>
  <si>
    <t>Современная оргтехника и организация делопроизводства</t>
  </si>
  <si>
    <t>Управление деятельностью функционального подразделения</t>
  </si>
  <si>
    <t>ОУДб.11</t>
  </si>
  <si>
    <t>Астрономия</t>
  </si>
  <si>
    <t>ПМ.04</t>
  </si>
  <si>
    <t>Э (к)</t>
  </si>
  <si>
    <t>ОУДп.15</t>
  </si>
  <si>
    <t>Учебная практика</t>
  </si>
  <si>
    <t>Производственная практика</t>
  </si>
  <si>
    <t>ДЗ (к)</t>
  </si>
  <si>
    <t>ПП.03</t>
  </si>
  <si>
    <t>ПП.04</t>
  </si>
  <si>
    <r>
      <rPr>
        <sz val="14"/>
        <color indexed="8"/>
        <rFont val="Times New Roman"/>
        <family val="1"/>
      </rPr>
      <t xml:space="preserve">по специальности </t>
    </r>
    <r>
      <rPr>
        <b/>
        <sz val="14"/>
        <color indexed="8"/>
        <rFont val="Times New Roman"/>
        <family val="1"/>
      </rPr>
      <t>43.02.10  Туризм</t>
    </r>
  </si>
  <si>
    <t>«Ейский полипрофильный колледж»</t>
  </si>
  <si>
    <t xml:space="preserve">основной  образовательной программы 
среднего профессионального образования
 программы подготовки специалистов среднего звена 
</t>
  </si>
  <si>
    <t>Родная литература (русская)</t>
  </si>
  <si>
    <t>И.о. директора _______________С.В. Дзога</t>
  </si>
  <si>
    <t>«_____»____________ 2022 г.</t>
  </si>
  <si>
    <r>
      <t>.</t>
    </r>
    <r>
      <rPr>
        <sz val="14"/>
        <color indexed="8"/>
        <rFont val="Times New Roman"/>
        <family val="1"/>
      </rPr>
      <t xml:space="preserve">базовой </t>
    </r>
    <r>
      <rPr>
        <sz val="14"/>
        <color indexed="9"/>
        <rFont val="Times New Roman"/>
        <family val="1"/>
      </rPr>
      <t>.</t>
    </r>
    <r>
      <rPr>
        <sz val="14"/>
        <color indexed="8"/>
        <rFont val="Times New Roman"/>
        <family val="1"/>
      </rPr>
      <t xml:space="preserve"> подготовки</t>
    </r>
  </si>
  <si>
    <t>Форма обучения – очная</t>
  </si>
  <si>
    <t>на базе   основного общего образования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</si>
</sst>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8">
    <font>
      <sz val="10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b/>
      <sz val="6"/>
      <name val="Times New Roman"/>
      <family val="1"/>
    </font>
    <font>
      <b/>
      <i/>
      <sz val="6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/>
    </xf>
    <xf numFmtId="184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" fillId="7" borderId="10" xfId="0" applyFont="1" applyFill="1" applyBorder="1" applyAlignment="1">
      <alignment/>
    </xf>
    <xf numFmtId="0" fontId="0" fillId="0" borderId="10" xfId="0" applyBorder="1" applyAlignment="1">
      <alignment/>
    </xf>
    <xf numFmtId="0" fontId="8" fillId="35" borderId="10" xfId="0" applyFont="1" applyFill="1" applyBorder="1" applyAlignment="1">
      <alignment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/>
    </xf>
    <xf numFmtId="0" fontId="9" fillId="7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/>
    </xf>
    <xf numFmtId="0" fontId="9" fillId="7" borderId="10" xfId="0" applyFont="1" applyFill="1" applyBorder="1" applyAlignment="1">
      <alignment horizontal="center" vertical="center"/>
    </xf>
    <xf numFmtId="184" fontId="9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/>
    </xf>
    <xf numFmtId="184" fontId="9" fillId="35" borderId="10" xfId="0" applyNumberFormat="1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/>
    </xf>
    <xf numFmtId="0" fontId="20" fillId="36" borderId="10" xfId="0" applyFont="1" applyFill="1" applyBorder="1" applyAlignment="1">
      <alignment vertical="center"/>
    </xf>
    <xf numFmtId="0" fontId="20" fillId="35" borderId="11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84" fontId="7" fillId="35" borderId="10" xfId="0" applyNumberFormat="1" applyFont="1" applyFill="1" applyBorder="1" applyAlignment="1">
      <alignment horizontal="center" vertical="center"/>
    </xf>
    <xf numFmtId="184" fontId="9" fillId="34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35" borderId="12" xfId="0" applyFont="1" applyFill="1" applyBorder="1" applyAlignment="1">
      <alignment vertical="center" wrapText="1"/>
    </xf>
    <xf numFmtId="0" fontId="21" fillId="7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184" fontId="9" fillId="36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9" fillId="35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21" fillId="7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center" vertical="center"/>
    </xf>
    <xf numFmtId="1" fontId="7" fillId="36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/>
    </xf>
    <xf numFmtId="1" fontId="7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wrapText="1"/>
    </xf>
    <xf numFmtId="184" fontId="9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184" fontId="7" fillId="36" borderId="10" xfId="0" applyNumberFormat="1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1" fontId="7" fillId="36" borderId="11" xfId="0" applyNumberFormat="1" applyFont="1" applyFill="1" applyBorder="1" applyAlignment="1">
      <alignment horizontal="center"/>
    </xf>
    <xf numFmtId="1" fontId="7" fillId="36" borderId="10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" fontId="7" fillId="35" borderId="10" xfId="0" applyNumberFormat="1" applyFont="1" applyFill="1" applyBorder="1" applyAlignment="1">
      <alignment horizontal="center" vertical="center"/>
    </xf>
    <xf numFmtId="1" fontId="21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7" fillId="39" borderId="11" xfId="0" applyFont="1" applyFill="1" applyBorder="1" applyAlignment="1">
      <alignment horizontal="center" vertical="center"/>
    </xf>
    <xf numFmtId="0" fontId="7" fillId="39" borderId="12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" fillId="36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0" fillId="36" borderId="10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wrapText="1"/>
    </xf>
    <xf numFmtId="0" fontId="8" fillId="10" borderId="12" xfId="0" applyFont="1" applyFill="1" applyBorder="1" applyAlignment="1">
      <alignment horizont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15" sqref="N15"/>
    </sheetView>
  </sheetViews>
  <sheetFormatPr defaultColWidth="9.00390625" defaultRowHeight="12.75"/>
  <cols>
    <col min="14" max="14" width="9.125" style="0" customWidth="1"/>
  </cols>
  <sheetData>
    <row r="1" spans="1:14" ht="19.5" customHeight="1">
      <c r="A1" s="136" t="s">
        <v>52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9.5" customHeight="1">
      <c r="A2" s="141" t="s">
        <v>160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9.5" customHeight="1">
      <c r="A3" s="141" t="s">
        <v>161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ht="19.5" customHeight="1"/>
    <row r="5" spans="1:14" ht="27.75" customHeight="1">
      <c r="A5" s="135" t="s">
        <v>51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19.5" customHeight="1">
      <c r="A6" s="136" t="s">
        <v>104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ht="19.5" customHeight="1">
      <c r="A7" s="136" t="s">
        <v>105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ht="22.5" customHeight="1">
      <c r="A8" s="135" t="s">
        <v>157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ht="3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s="131" customFormat="1" ht="55.5" customHeight="1">
      <c r="A10" s="138" t="s">
        <v>158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ht="19.5" customHeight="1">
      <c r="A11" s="135" t="s">
        <v>156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ht="5.2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ht="19.5" customHeight="1">
      <c r="A13" s="208" t="s">
        <v>162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</row>
    <row r="14" ht="19.5" customHeight="1">
      <c r="C14" s="14"/>
    </row>
    <row r="15" spans="2:14" ht="19.5" customHeight="1">
      <c r="B15" s="15"/>
      <c r="C15" s="15"/>
      <c r="D15" s="15"/>
      <c r="E15" s="15"/>
      <c r="F15" s="15"/>
      <c r="G15" s="15" t="s">
        <v>117</v>
      </c>
      <c r="I15" s="15"/>
      <c r="J15" s="15"/>
      <c r="K15" s="15"/>
      <c r="L15" s="15"/>
      <c r="M15" s="15"/>
      <c r="N15" s="15"/>
    </row>
    <row r="16" spans="2:14" ht="19.5" customHeight="1">
      <c r="B16" s="15"/>
      <c r="C16" s="15"/>
      <c r="D16" s="15"/>
      <c r="E16" s="15"/>
      <c r="F16" s="15"/>
      <c r="G16" s="15" t="s">
        <v>163</v>
      </c>
      <c r="I16" s="15"/>
      <c r="J16" s="15"/>
      <c r="K16" s="15"/>
      <c r="L16" s="15"/>
      <c r="M16" s="15"/>
      <c r="N16" s="15"/>
    </row>
    <row r="17" spans="2:14" ht="19.5" customHeight="1">
      <c r="B17" s="15"/>
      <c r="C17" s="15"/>
      <c r="D17" s="15"/>
      <c r="E17" s="15"/>
      <c r="F17" s="15"/>
      <c r="G17" s="15" t="s">
        <v>118</v>
      </c>
      <c r="I17" s="15"/>
      <c r="J17" s="15"/>
      <c r="K17" s="15"/>
      <c r="L17" s="15"/>
      <c r="M17" s="15"/>
      <c r="N17" s="15"/>
    </row>
    <row r="18" spans="2:14" ht="19.5" customHeight="1">
      <c r="B18" s="15"/>
      <c r="C18" s="15"/>
      <c r="D18" s="15"/>
      <c r="E18" s="15"/>
      <c r="F18" s="15"/>
      <c r="G18" s="15" t="s">
        <v>164</v>
      </c>
      <c r="I18" s="15"/>
      <c r="J18" s="15"/>
      <c r="K18" s="15"/>
      <c r="L18" s="15"/>
      <c r="M18" s="15"/>
      <c r="N18" s="15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12">
    <mergeCell ref="A6:N6"/>
    <mergeCell ref="A7:N7"/>
    <mergeCell ref="A1:N1"/>
    <mergeCell ref="A2:N2"/>
    <mergeCell ref="A3:N3"/>
    <mergeCell ref="A5:N5"/>
    <mergeCell ref="A8:N8"/>
    <mergeCell ref="A13:N13"/>
    <mergeCell ref="A9:N9"/>
    <mergeCell ref="A10:N10"/>
    <mergeCell ref="A11:N11"/>
    <mergeCell ref="A12:N12"/>
  </mergeCells>
  <printOptions/>
  <pageMargins left="0.75" right="0.4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52"/>
  <sheetViews>
    <sheetView zoomScale="120" zoomScaleNormal="120" zoomScalePageLayoutView="0" workbookViewId="0" topLeftCell="A10">
      <selection activeCell="C28" sqref="C28:C29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18.00390625" style="0" customWidth="1"/>
    <col min="4" max="4" width="6.125" style="0" customWidth="1"/>
    <col min="5" max="5" width="3.00390625" style="0" customWidth="1"/>
    <col min="6" max="17" width="2.75390625" style="0" customWidth="1"/>
    <col min="18" max="18" width="3.125" style="0" customWidth="1"/>
    <col min="19" max="23" width="2.75390625" style="0" customWidth="1"/>
    <col min="24" max="24" width="3.125" style="0" customWidth="1"/>
    <col min="25" max="57" width="2.75390625" style="0" customWidth="1"/>
    <col min="58" max="58" width="4.625" style="0" customWidth="1"/>
    <col min="59" max="61" width="2.75390625" style="0" customWidth="1"/>
  </cols>
  <sheetData>
    <row r="3" spans="1:58" ht="69.75" customHeight="1">
      <c r="A3" s="144" t="s">
        <v>0</v>
      </c>
      <c r="B3" s="150" t="s">
        <v>1</v>
      </c>
      <c r="C3" s="4" t="s">
        <v>2</v>
      </c>
      <c r="D3" s="4" t="s">
        <v>3</v>
      </c>
      <c r="E3" s="3" t="s">
        <v>54</v>
      </c>
      <c r="F3" s="154" t="s">
        <v>26</v>
      </c>
      <c r="G3" s="155"/>
      <c r="H3" s="162"/>
      <c r="I3" s="3" t="s">
        <v>55</v>
      </c>
      <c r="J3" s="154" t="s">
        <v>4</v>
      </c>
      <c r="K3" s="155"/>
      <c r="L3" s="155"/>
      <c r="M3" s="3" t="s">
        <v>62</v>
      </c>
      <c r="N3" s="153" t="s">
        <v>5</v>
      </c>
      <c r="O3" s="153"/>
      <c r="P3" s="153"/>
      <c r="Q3" s="153"/>
      <c r="R3" s="153" t="s">
        <v>6</v>
      </c>
      <c r="S3" s="153"/>
      <c r="T3" s="153"/>
      <c r="U3" s="153"/>
      <c r="V3" s="3" t="s">
        <v>56</v>
      </c>
      <c r="W3" s="153" t="s">
        <v>7</v>
      </c>
      <c r="X3" s="153"/>
      <c r="Y3" s="153"/>
      <c r="Z3" s="4" t="s">
        <v>63</v>
      </c>
      <c r="AA3" s="153" t="s">
        <v>8</v>
      </c>
      <c r="AB3" s="153"/>
      <c r="AC3" s="153"/>
      <c r="AD3" s="4" t="s">
        <v>64</v>
      </c>
      <c r="AE3" s="153" t="s">
        <v>9</v>
      </c>
      <c r="AF3" s="153"/>
      <c r="AG3" s="153"/>
      <c r="AH3" s="153"/>
      <c r="AI3" s="3" t="s">
        <v>57</v>
      </c>
      <c r="AJ3" s="153" t="s">
        <v>10</v>
      </c>
      <c r="AK3" s="153"/>
      <c r="AL3" s="153"/>
      <c r="AM3" s="3" t="s">
        <v>58</v>
      </c>
      <c r="AN3" s="153" t="s">
        <v>11</v>
      </c>
      <c r="AO3" s="153"/>
      <c r="AP3" s="153"/>
      <c r="AQ3" s="153"/>
      <c r="AR3" s="153" t="s">
        <v>12</v>
      </c>
      <c r="AS3" s="153"/>
      <c r="AT3" s="153"/>
      <c r="AU3" s="153"/>
      <c r="AV3" s="3" t="s">
        <v>61</v>
      </c>
      <c r="AW3" s="153" t="s">
        <v>13</v>
      </c>
      <c r="AX3" s="153"/>
      <c r="AY3" s="153"/>
      <c r="AZ3" s="153" t="s">
        <v>14</v>
      </c>
      <c r="BA3" s="153"/>
      <c r="BB3" s="153"/>
      <c r="BC3" s="153"/>
      <c r="BD3" s="153"/>
      <c r="BE3" s="4"/>
      <c r="BF3" s="156" t="s">
        <v>27</v>
      </c>
    </row>
    <row r="4" spans="1:58" ht="12.75">
      <c r="A4" s="144"/>
      <c r="B4" s="151"/>
      <c r="C4" s="159" t="s">
        <v>15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1"/>
      <c r="BF4" s="157"/>
    </row>
    <row r="5" spans="1:58" ht="12.75">
      <c r="A5" s="144"/>
      <c r="B5" s="151"/>
      <c r="C5" s="150"/>
      <c r="D5" s="150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  <c r="BE5" s="5">
        <v>35</v>
      </c>
      <c r="BF5" s="157"/>
    </row>
    <row r="6" spans="1:58" ht="12.75">
      <c r="A6" s="144"/>
      <c r="B6" s="151"/>
      <c r="C6" s="151"/>
      <c r="D6" s="151"/>
      <c r="E6" s="163" t="s">
        <v>25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5"/>
      <c r="BF6" s="157"/>
    </row>
    <row r="7" spans="1:58" ht="12.75">
      <c r="A7" s="144"/>
      <c r="B7" s="152"/>
      <c r="C7" s="152"/>
      <c r="D7" s="152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  <c r="BE7" s="5">
        <v>53</v>
      </c>
      <c r="BF7" s="158"/>
    </row>
    <row r="8" spans="1:58" ht="12.75">
      <c r="A8" s="144" t="s">
        <v>16</v>
      </c>
      <c r="B8" s="148" t="s">
        <v>79</v>
      </c>
      <c r="C8" s="148" t="s">
        <v>78</v>
      </c>
      <c r="D8" s="1" t="s">
        <v>17</v>
      </c>
      <c r="E8" s="20">
        <f>SUM(E10,E12,E14,E16,E18,E20,E22,E24,E26,E28,E32,E34,E36,E38,E40,E30)</f>
        <v>36</v>
      </c>
      <c r="F8" s="20">
        <f aca="true" t="shared" si="0" ref="F8:T8">SUM(F10,F12,F14,F16,F18,F20,F22,F24,F26,F28,F32,F34,F36,F38,F40,F30)</f>
        <v>36</v>
      </c>
      <c r="G8" s="20">
        <f t="shared" si="0"/>
        <v>36</v>
      </c>
      <c r="H8" s="20">
        <f t="shared" si="0"/>
        <v>36</v>
      </c>
      <c r="I8" s="20">
        <f t="shared" si="0"/>
        <v>36</v>
      </c>
      <c r="J8" s="20">
        <f t="shared" si="0"/>
        <v>36</v>
      </c>
      <c r="K8" s="20">
        <f t="shared" si="0"/>
        <v>36</v>
      </c>
      <c r="L8" s="20">
        <f t="shared" si="0"/>
        <v>36</v>
      </c>
      <c r="M8" s="20">
        <f t="shared" si="0"/>
        <v>36</v>
      </c>
      <c r="N8" s="20">
        <f t="shared" si="0"/>
        <v>36</v>
      </c>
      <c r="O8" s="20">
        <f t="shared" si="0"/>
        <v>36</v>
      </c>
      <c r="P8" s="20">
        <f t="shared" si="0"/>
        <v>36</v>
      </c>
      <c r="Q8" s="20">
        <f t="shared" si="0"/>
        <v>36</v>
      </c>
      <c r="R8" s="20">
        <f t="shared" si="0"/>
        <v>36</v>
      </c>
      <c r="S8" s="20">
        <f t="shared" si="0"/>
        <v>36</v>
      </c>
      <c r="T8" s="20">
        <f t="shared" si="0"/>
        <v>36</v>
      </c>
      <c r="U8" s="9" t="s">
        <v>102</v>
      </c>
      <c r="V8" s="9">
        <f>V10+V12+V14+V16+V18+V20+V24+V26+V32+V36</f>
        <v>0</v>
      </c>
      <c r="W8" s="9">
        <f>W10+W12+W14+W16+W18+W20+W24+W26+W32+W36</f>
        <v>0</v>
      </c>
      <c r="X8" s="20">
        <f aca="true" t="shared" si="1" ref="X8:AT8">SUM(X10,X12,X14,X16,X18,X20,X22,X24,X26,X28,X32,X34,X36,X38,X40,X30)</f>
        <v>32</v>
      </c>
      <c r="Y8" s="20">
        <f t="shared" si="1"/>
        <v>32</v>
      </c>
      <c r="Z8" s="20">
        <f t="shared" si="1"/>
        <v>32</v>
      </c>
      <c r="AA8" s="20">
        <f t="shared" si="1"/>
        <v>32</v>
      </c>
      <c r="AB8" s="20">
        <f t="shared" si="1"/>
        <v>32</v>
      </c>
      <c r="AC8" s="20">
        <f t="shared" si="1"/>
        <v>32</v>
      </c>
      <c r="AD8" s="20">
        <f t="shared" si="1"/>
        <v>32</v>
      </c>
      <c r="AE8" s="20">
        <f t="shared" si="1"/>
        <v>32</v>
      </c>
      <c r="AF8" s="20">
        <f t="shared" si="1"/>
        <v>32</v>
      </c>
      <c r="AG8" s="20">
        <f t="shared" si="1"/>
        <v>32</v>
      </c>
      <c r="AH8" s="20">
        <f t="shared" si="1"/>
        <v>32</v>
      </c>
      <c r="AI8" s="20">
        <f t="shared" si="1"/>
        <v>32</v>
      </c>
      <c r="AJ8" s="20">
        <f t="shared" si="1"/>
        <v>32</v>
      </c>
      <c r="AK8" s="20">
        <f t="shared" si="1"/>
        <v>32</v>
      </c>
      <c r="AL8" s="20">
        <f t="shared" si="1"/>
        <v>32</v>
      </c>
      <c r="AM8" s="20">
        <f t="shared" si="1"/>
        <v>32</v>
      </c>
      <c r="AN8" s="20">
        <f t="shared" si="1"/>
        <v>31</v>
      </c>
      <c r="AO8" s="20">
        <f t="shared" si="1"/>
        <v>31</v>
      </c>
      <c r="AP8" s="20">
        <f t="shared" si="1"/>
        <v>31</v>
      </c>
      <c r="AQ8" s="20">
        <f t="shared" si="1"/>
        <v>31</v>
      </c>
      <c r="AR8" s="20">
        <f t="shared" si="1"/>
        <v>32</v>
      </c>
      <c r="AS8" s="20">
        <f t="shared" si="1"/>
        <v>32</v>
      </c>
      <c r="AT8" s="20">
        <f t="shared" si="1"/>
        <v>32</v>
      </c>
      <c r="AU8" s="9" t="s">
        <v>102</v>
      </c>
      <c r="AV8" s="9">
        <f aca="true" t="shared" si="2" ref="AV8:BE8">AV10+AV12+AV14+AV16+AV18+AV20+AV24+AV26+AV32+AV36</f>
        <v>0</v>
      </c>
      <c r="AW8" s="9">
        <f t="shared" si="2"/>
        <v>0</v>
      </c>
      <c r="AX8" s="9">
        <f t="shared" si="2"/>
        <v>0</v>
      </c>
      <c r="AY8" s="9">
        <f t="shared" si="2"/>
        <v>0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20">
        <f>SUM(E8:BE8)</f>
        <v>1308</v>
      </c>
    </row>
    <row r="9" spans="1:58" ht="13.5" customHeight="1">
      <c r="A9" s="144"/>
      <c r="B9" s="149"/>
      <c r="C9" s="149"/>
      <c r="D9" s="1" t="s">
        <v>18</v>
      </c>
      <c r="E9" s="20">
        <f>E11+E13+E15+E17+E19+E21+E25+E27+E33+E37+E23+E29+E35+E39+E41+E31</f>
        <v>18</v>
      </c>
      <c r="F9" s="20">
        <f aca="true" t="shared" si="3" ref="F9:T9">F11+F13+F15+F17+F19+F21+F25+F27+F33+F37+F23+F29+F35+F39+F41+F31</f>
        <v>18</v>
      </c>
      <c r="G9" s="20">
        <f t="shared" si="3"/>
        <v>18</v>
      </c>
      <c r="H9" s="20">
        <f t="shared" si="3"/>
        <v>18</v>
      </c>
      <c r="I9" s="20">
        <f t="shared" si="3"/>
        <v>18</v>
      </c>
      <c r="J9" s="20">
        <f t="shared" si="3"/>
        <v>18</v>
      </c>
      <c r="K9" s="20">
        <f t="shared" si="3"/>
        <v>18</v>
      </c>
      <c r="L9" s="20">
        <f t="shared" si="3"/>
        <v>18</v>
      </c>
      <c r="M9" s="20">
        <f t="shared" si="3"/>
        <v>18</v>
      </c>
      <c r="N9" s="20">
        <f t="shared" si="3"/>
        <v>18</v>
      </c>
      <c r="O9" s="20">
        <f t="shared" si="3"/>
        <v>18</v>
      </c>
      <c r="P9" s="20">
        <f t="shared" si="3"/>
        <v>18</v>
      </c>
      <c r="Q9" s="20">
        <f t="shared" si="3"/>
        <v>18</v>
      </c>
      <c r="R9" s="20">
        <f t="shared" si="3"/>
        <v>18</v>
      </c>
      <c r="S9" s="20">
        <f t="shared" si="3"/>
        <v>18</v>
      </c>
      <c r="T9" s="20">
        <f t="shared" si="3"/>
        <v>18</v>
      </c>
      <c r="U9" s="20" t="s">
        <v>102</v>
      </c>
      <c r="V9" s="20">
        <f>V11+V13+V15+V17+V19+V21+V25+V27+V33+V37</f>
        <v>0</v>
      </c>
      <c r="W9" s="20">
        <f>W11+W13+W15+W17+W19+W21+W25+W27+W33+W37</f>
        <v>0</v>
      </c>
      <c r="X9" s="20">
        <f aca="true" t="shared" si="4" ref="X9:AT9">X11+X13+X15+X17+X19+X21+X25+X27+X33+X37+X23+X29+X35+X39+X41+X31</f>
        <v>16</v>
      </c>
      <c r="Y9" s="20">
        <f t="shared" si="4"/>
        <v>16</v>
      </c>
      <c r="Z9" s="20">
        <f t="shared" si="4"/>
        <v>16</v>
      </c>
      <c r="AA9" s="20">
        <f t="shared" si="4"/>
        <v>16</v>
      </c>
      <c r="AB9" s="20">
        <f t="shared" si="4"/>
        <v>16</v>
      </c>
      <c r="AC9" s="20">
        <f t="shared" si="4"/>
        <v>16</v>
      </c>
      <c r="AD9" s="20">
        <f t="shared" si="4"/>
        <v>16</v>
      </c>
      <c r="AE9" s="20">
        <f t="shared" si="4"/>
        <v>16</v>
      </c>
      <c r="AF9" s="20">
        <f t="shared" si="4"/>
        <v>16</v>
      </c>
      <c r="AG9" s="20">
        <f t="shared" si="4"/>
        <v>16</v>
      </c>
      <c r="AH9" s="20">
        <f t="shared" si="4"/>
        <v>16</v>
      </c>
      <c r="AI9" s="20">
        <f t="shared" si="4"/>
        <v>16</v>
      </c>
      <c r="AJ9" s="20">
        <f t="shared" si="4"/>
        <v>16</v>
      </c>
      <c r="AK9" s="20">
        <f t="shared" si="4"/>
        <v>16</v>
      </c>
      <c r="AL9" s="20">
        <f t="shared" si="4"/>
        <v>16</v>
      </c>
      <c r="AM9" s="20">
        <f t="shared" si="4"/>
        <v>16</v>
      </c>
      <c r="AN9" s="20">
        <f t="shared" si="4"/>
        <v>15.5</v>
      </c>
      <c r="AO9" s="20">
        <f t="shared" si="4"/>
        <v>15.5</v>
      </c>
      <c r="AP9" s="20">
        <f t="shared" si="4"/>
        <v>15.5</v>
      </c>
      <c r="AQ9" s="20">
        <f t="shared" si="4"/>
        <v>15.5</v>
      </c>
      <c r="AR9" s="20">
        <f t="shared" si="4"/>
        <v>16</v>
      </c>
      <c r="AS9" s="20">
        <f t="shared" si="4"/>
        <v>16</v>
      </c>
      <c r="AT9" s="20">
        <f t="shared" si="4"/>
        <v>16</v>
      </c>
      <c r="AU9" s="20" t="s">
        <v>102</v>
      </c>
      <c r="AV9" s="20">
        <f aca="true" t="shared" si="5" ref="AV9:BE9">AV11+AV13+AV15+AV17+AV19+AV21+AV25+AV27+AV33+AV37</f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0">
        <f t="shared" si="5"/>
        <v>0</v>
      </c>
      <c r="BB9" s="20">
        <f t="shared" si="5"/>
        <v>0</v>
      </c>
      <c r="BC9" s="20">
        <f t="shared" si="5"/>
        <v>0</v>
      </c>
      <c r="BD9" s="20">
        <f t="shared" si="5"/>
        <v>0</v>
      </c>
      <c r="BE9" s="20">
        <f t="shared" si="5"/>
        <v>0</v>
      </c>
      <c r="BF9" s="20">
        <f aca="true" t="shared" si="6" ref="BF9:BF52">SUM(E9:BE9)</f>
        <v>654</v>
      </c>
    </row>
    <row r="10" spans="1:58" ht="12.75">
      <c r="A10" s="144"/>
      <c r="B10" s="142" t="s">
        <v>80</v>
      </c>
      <c r="C10" s="147" t="s">
        <v>107</v>
      </c>
      <c r="D10" s="40" t="s">
        <v>17</v>
      </c>
      <c r="E10" s="33">
        <v>2</v>
      </c>
      <c r="F10" s="33">
        <v>2</v>
      </c>
      <c r="G10" s="33">
        <v>2</v>
      </c>
      <c r="H10" s="33">
        <v>2</v>
      </c>
      <c r="I10" s="33">
        <v>2</v>
      </c>
      <c r="J10" s="33">
        <v>2</v>
      </c>
      <c r="K10" s="33">
        <v>2</v>
      </c>
      <c r="L10" s="33">
        <v>2</v>
      </c>
      <c r="M10" s="33">
        <v>2</v>
      </c>
      <c r="N10" s="33">
        <v>2</v>
      </c>
      <c r="O10" s="33">
        <v>2</v>
      </c>
      <c r="P10" s="33">
        <v>2</v>
      </c>
      <c r="Q10" s="33">
        <v>2</v>
      </c>
      <c r="R10" s="33">
        <v>2</v>
      </c>
      <c r="S10" s="33">
        <v>2</v>
      </c>
      <c r="T10" s="33">
        <v>2</v>
      </c>
      <c r="U10" s="44" t="s">
        <v>102</v>
      </c>
      <c r="V10" s="11">
        <v>0</v>
      </c>
      <c r="W10" s="11">
        <v>0</v>
      </c>
      <c r="X10" s="31">
        <v>2</v>
      </c>
      <c r="Y10" s="31">
        <v>2</v>
      </c>
      <c r="Z10" s="31">
        <v>2</v>
      </c>
      <c r="AA10" s="31">
        <v>2</v>
      </c>
      <c r="AB10" s="31">
        <v>2</v>
      </c>
      <c r="AC10" s="31">
        <v>2</v>
      </c>
      <c r="AD10" s="31">
        <v>2</v>
      </c>
      <c r="AE10" s="31">
        <v>2</v>
      </c>
      <c r="AF10" s="31">
        <v>2</v>
      </c>
      <c r="AG10" s="31">
        <v>2</v>
      </c>
      <c r="AH10" s="31">
        <v>2</v>
      </c>
      <c r="AI10" s="31">
        <v>2</v>
      </c>
      <c r="AJ10" s="31">
        <v>2</v>
      </c>
      <c r="AK10" s="31">
        <v>2</v>
      </c>
      <c r="AL10" s="31">
        <v>2</v>
      </c>
      <c r="AM10" s="31">
        <v>2</v>
      </c>
      <c r="AN10" s="31">
        <v>2</v>
      </c>
      <c r="AO10" s="31">
        <v>2</v>
      </c>
      <c r="AP10" s="31">
        <v>2</v>
      </c>
      <c r="AQ10" s="31">
        <v>2</v>
      </c>
      <c r="AR10" s="31">
        <v>2</v>
      </c>
      <c r="AS10" s="31">
        <v>2</v>
      </c>
      <c r="AT10" s="31">
        <v>2</v>
      </c>
      <c r="AU10" s="45" t="s">
        <v>102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132">
        <f t="shared" si="6"/>
        <v>78</v>
      </c>
    </row>
    <row r="11" spans="1:58" ht="12.75">
      <c r="A11" s="144"/>
      <c r="B11" s="143"/>
      <c r="C11" s="147"/>
      <c r="D11" s="40" t="s">
        <v>18</v>
      </c>
      <c r="E11" s="39">
        <v>1</v>
      </c>
      <c r="F11" s="39">
        <v>1</v>
      </c>
      <c r="G11" s="39">
        <v>1</v>
      </c>
      <c r="H11" s="39">
        <v>1</v>
      </c>
      <c r="I11" s="39">
        <v>1</v>
      </c>
      <c r="J11" s="39">
        <v>1</v>
      </c>
      <c r="K11" s="39">
        <v>1</v>
      </c>
      <c r="L11" s="39">
        <v>1</v>
      </c>
      <c r="M11" s="39">
        <v>1</v>
      </c>
      <c r="N11" s="39">
        <v>1</v>
      </c>
      <c r="O11" s="39">
        <v>1</v>
      </c>
      <c r="P11" s="39">
        <v>1</v>
      </c>
      <c r="Q11" s="39">
        <v>1</v>
      </c>
      <c r="R11" s="39">
        <v>1</v>
      </c>
      <c r="S11" s="39">
        <v>1</v>
      </c>
      <c r="T11" s="39">
        <v>1</v>
      </c>
      <c r="U11" s="44" t="s">
        <v>102</v>
      </c>
      <c r="V11" s="11">
        <v>0</v>
      </c>
      <c r="W11" s="11">
        <v>0</v>
      </c>
      <c r="X11" s="47">
        <v>1</v>
      </c>
      <c r="Y11" s="47">
        <v>1</v>
      </c>
      <c r="Z11" s="47">
        <v>1</v>
      </c>
      <c r="AA11" s="47">
        <v>1</v>
      </c>
      <c r="AB11" s="47">
        <v>1</v>
      </c>
      <c r="AC11" s="47">
        <v>1</v>
      </c>
      <c r="AD11" s="47">
        <v>1</v>
      </c>
      <c r="AE11" s="47">
        <v>1</v>
      </c>
      <c r="AF11" s="47">
        <v>1</v>
      </c>
      <c r="AG11" s="47">
        <v>1</v>
      </c>
      <c r="AH11" s="47">
        <v>1</v>
      </c>
      <c r="AI11" s="47">
        <v>1</v>
      </c>
      <c r="AJ11" s="47">
        <v>1</v>
      </c>
      <c r="AK11" s="47">
        <v>1</v>
      </c>
      <c r="AL11" s="47">
        <v>1</v>
      </c>
      <c r="AM11" s="47">
        <v>1</v>
      </c>
      <c r="AN11" s="47">
        <v>1</v>
      </c>
      <c r="AO11" s="47">
        <v>1</v>
      </c>
      <c r="AP11" s="47">
        <v>1</v>
      </c>
      <c r="AQ11" s="47">
        <v>1</v>
      </c>
      <c r="AR11" s="47">
        <v>1</v>
      </c>
      <c r="AS11" s="47">
        <v>1</v>
      </c>
      <c r="AT11" s="47">
        <v>1</v>
      </c>
      <c r="AU11" s="45" t="s">
        <v>102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132">
        <f t="shared" si="6"/>
        <v>39</v>
      </c>
    </row>
    <row r="12" spans="1:58" ht="12.75">
      <c r="A12" s="144"/>
      <c r="B12" s="142" t="s">
        <v>81</v>
      </c>
      <c r="C12" s="147" t="s">
        <v>108</v>
      </c>
      <c r="D12" s="40" t="s">
        <v>17</v>
      </c>
      <c r="E12" s="33">
        <v>3</v>
      </c>
      <c r="F12" s="33">
        <v>3</v>
      </c>
      <c r="G12" s="33">
        <v>3</v>
      </c>
      <c r="H12" s="33">
        <v>3</v>
      </c>
      <c r="I12" s="33">
        <v>3</v>
      </c>
      <c r="J12" s="33">
        <v>3</v>
      </c>
      <c r="K12" s="33">
        <v>3</v>
      </c>
      <c r="L12" s="33">
        <v>3</v>
      </c>
      <c r="M12" s="33">
        <v>3</v>
      </c>
      <c r="N12" s="33">
        <v>3</v>
      </c>
      <c r="O12" s="33">
        <v>3</v>
      </c>
      <c r="P12" s="33">
        <v>3</v>
      </c>
      <c r="Q12" s="33">
        <v>3</v>
      </c>
      <c r="R12" s="33">
        <v>3</v>
      </c>
      <c r="S12" s="33">
        <v>3</v>
      </c>
      <c r="T12" s="33">
        <v>3</v>
      </c>
      <c r="U12" s="44" t="s">
        <v>102</v>
      </c>
      <c r="V12" s="11">
        <v>0</v>
      </c>
      <c r="W12" s="11">
        <v>0</v>
      </c>
      <c r="X12" s="33">
        <v>3</v>
      </c>
      <c r="Y12" s="33">
        <v>3</v>
      </c>
      <c r="Z12" s="33">
        <v>3</v>
      </c>
      <c r="AA12" s="33">
        <v>3</v>
      </c>
      <c r="AB12" s="33">
        <v>3</v>
      </c>
      <c r="AC12" s="33">
        <v>3</v>
      </c>
      <c r="AD12" s="33">
        <v>3</v>
      </c>
      <c r="AE12" s="33">
        <v>3</v>
      </c>
      <c r="AF12" s="33">
        <v>3</v>
      </c>
      <c r="AG12" s="33">
        <v>3</v>
      </c>
      <c r="AH12" s="33">
        <v>3</v>
      </c>
      <c r="AI12" s="33">
        <v>3</v>
      </c>
      <c r="AJ12" s="33">
        <v>3</v>
      </c>
      <c r="AK12" s="33">
        <v>3</v>
      </c>
      <c r="AL12" s="33">
        <v>3</v>
      </c>
      <c r="AM12" s="33">
        <v>3</v>
      </c>
      <c r="AN12" s="33">
        <v>3</v>
      </c>
      <c r="AO12" s="33">
        <v>3</v>
      </c>
      <c r="AP12" s="33">
        <v>3</v>
      </c>
      <c r="AQ12" s="33">
        <v>3</v>
      </c>
      <c r="AR12" s="33">
        <v>3</v>
      </c>
      <c r="AS12" s="33">
        <v>3</v>
      </c>
      <c r="AT12" s="33">
        <v>3</v>
      </c>
      <c r="AU12" s="45" t="s">
        <v>102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132">
        <f t="shared" si="6"/>
        <v>117</v>
      </c>
    </row>
    <row r="13" spans="1:58" ht="12.75">
      <c r="A13" s="144"/>
      <c r="B13" s="143"/>
      <c r="C13" s="147"/>
      <c r="D13" s="40" t="s">
        <v>18</v>
      </c>
      <c r="E13" s="39">
        <v>1.5</v>
      </c>
      <c r="F13" s="39">
        <v>1.5</v>
      </c>
      <c r="G13" s="39">
        <v>1.5</v>
      </c>
      <c r="H13" s="39">
        <v>1.5</v>
      </c>
      <c r="I13" s="39">
        <v>1.5</v>
      </c>
      <c r="J13" s="39">
        <v>1.5</v>
      </c>
      <c r="K13" s="39">
        <v>1.5</v>
      </c>
      <c r="L13" s="39">
        <v>1.5</v>
      </c>
      <c r="M13" s="39">
        <v>1.5</v>
      </c>
      <c r="N13" s="39">
        <v>1.5</v>
      </c>
      <c r="O13" s="39">
        <v>1.5</v>
      </c>
      <c r="P13" s="39">
        <v>1.5</v>
      </c>
      <c r="Q13" s="39">
        <v>1.5</v>
      </c>
      <c r="R13" s="39">
        <v>1.5</v>
      </c>
      <c r="S13" s="39">
        <v>1.5</v>
      </c>
      <c r="T13" s="39">
        <v>1.5</v>
      </c>
      <c r="U13" s="44" t="s">
        <v>102</v>
      </c>
      <c r="V13" s="11">
        <v>0</v>
      </c>
      <c r="W13" s="11">
        <v>0</v>
      </c>
      <c r="X13" s="39">
        <v>1.5</v>
      </c>
      <c r="Y13" s="39">
        <v>1.5</v>
      </c>
      <c r="Z13" s="39">
        <v>1.5</v>
      </c>
      <c r="AA13" s="39">
        <v>1.5</v>
      </c>
      <c r="AB13" s="39">
        <v>1.5</v>
      </c>
      <c r="AC13" s="39">
        <v>1.5</v>
      </c>
      <c r="AD13" s="39">
        <v>1.5</v>
      </c>
      <c r="AE13" s="39">
        <v>1.5</v>
      </c>
      <c r="AF13" s="39">
        <v>1.5</v>
      </c>
      <c r="AG13" s="39">
        <v>1.5</v>
      </c>
      <c r="AH13" s="39">
        <v>1.5</v>
      </c>
      <c r="AI13" s="39">
        <v>1.5</v>
      </c>
      <c r="AJ13" s="39">
        <v>1.5</v>
      </c>
      <c r="AK13" s="39">
        <v>1.5</v>
      </c>
      <c r="AL13" s="39">
        <v>1.5</v>
      </c>
      <c r="AM13" s="39">
        <v>1.5</v>
      </c>
      <c r="AN13" s="39">
        <v>1.5</v>
      </c>
      <c r="AO13" s="39">
        <v>1.5</v>
      </c>
      <c r="AP13" s="39">
        <v>1.5</v>
      </c>
      <c r="AQ13" s="39">
        <v>1.5</v>
      </c>
      <c r="AR13" s="39">
        <v>1.5</v>
      </c>
      <c r="AS13" s="39">
        <v>1.5</v>
      </c>
      <c r="AT13" s="39">
        <v>1.5</v>
      </c>
      <c r="AU13" s="45" t="s">
        <v>102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132">
        <f t="shared" si="6"/>
        <v>58.5</v>
      </c>
    </row>
    <row r="14" spans="1:58" ht="12.75">
      <c r="A14" s="144"/>
      <c r="B14" s="142" t="s">
        <v>82</v>
      </c>
      <c r="C14" s="147" t="s">
        <v>19</v>
      </c>
      <c r="D14" s="40" t="s">
        <v>17</v>
      </c>
      <c r="E14" s="33">
        <v>3</v>
      </c>
      <c r="F14" s="33">
        <v>3</v>
      </c>
      <c r="G14" s="33">
        <v>3</v>
      </c>
      <c r="H14" s="33">
        <v>3</v>
      </c>
      <c r="I14" s="33">
        <v>3</v>
      </c>
      <c r="J14" s="33">
        <v>3</v>
      </c>
      <c r="K14" s="33">
        <v>3</v>
      </c>
      <c r="L14" s="31">
        <v>3</v>
      </c>
      <c r="M14" s="31">
        <v>3</v>
      </c>
      <c r="N14" s="31">
        <v>3</v>
      </c>
      <c r="O14" s="31">
        <v>3</v>
      </c>
      <c r="P14" s="31">
        <v>3</v>
      </c>
      <c r="Q14" s="31">
        <v>3</v>
      </c>
      <c r="R14" s="31">
        <v>3</v>
      </c>
      <c r="S14" s="31">
        <v>3</v>
      </c>
      <c r="T14" s="31">
        <v>3</v>
      </c>
      <c r="U14" s="44" t="s">
        <v>102</v>
      </c>
      <c r="V14" s="11">
        <v>0</v>
      </c>
      <c r="W14" s="11">
        <v>0</v>
      </c>
      <c r="X14" s="31">
        <v>3</v>
      </c>
      <c r="Y14" s="31">
        <v>3</v>
      </c>
      <c r="Z14" s="31">
        <v>3</v>
      </c>
      <c r="AA14" s="31">
        <v>3</v>
      </c>
      <c r="AB14" s="31">
        <v>3</v>
      </c>
      <c r="AC14" s="31">
        <v>3</v>
      </c>
      <c r="AD14" s="31">
        <v>3</v>
      </c>
      <c r="AE14" s="31">
        <v>3</v>
      </c>
      <c r="AF14" s="31">
        <v>3</v>
      </c>
      <c r="AG14" s="31">
        <v>3</v>
      </c>
      <c r="AH14" s="31">
        <v>3</v>
      </c>
      <c r="AI14" s="31">
        <v>3</v>
      </c>
      <c r="AJ14" s="31">
        <v>3</v>
      </c>
      <c r="AK14" s="31">
        <v>3</v>
      </c>
      <c r="AL14" s="31">
        <v>3</v>
      </c>
      <c r="AM14" s="31">
        <v>3</v>
      </c>
      <c r="AN14" s="31">
        <v>3</v>
      </c>
      <c r="AO14" s="31">
        <v>3</v>
      </c>
      <c r="AP14" s="31">
        <v>3</v>
      </c>
      <c r="AQ14" s="31">
        <v>3</v>
      </c>
      <c r="AR14" s="31">
        <v>3</v>
      </c>
      <c r="AS14" s="31">
        <v>3</v>
      </c>
      <c r="AT14" s="31">
        <v>3</v>
      </c>
      <c r="AU14" s="45" t="s">
        <v>102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132">
        <f t="shared" si="6"/>
        <v>117</v>
      </c>
    </row>
    <row r="15" spans="1:58" ht="12.75">
      <c r="A15" s="144"/>
      <c r="B15" s="143"/>
      <c r="C15" s="147"/>
      <c r="D15" s="40" t="s">
        <v>18</v>
      </c>
      <c r="E15" s="39">
        <v>1.5</v>
      </c>
      <c r="F15" s="39">
        <v>1.5</v>
      </c>
      <c r="G15" s="39">
        <v>1.5</v>
      </c>
      <c r="H15" s="39">
        <v>1.5</v>
      </c>
      <c r="I15" s="39">
        <v>1.5</v>
      </c>
      <c r="J15" s="39">
        <v>1.5</v>
      </c>
      <c r="K15" s="39">
        <v>1.5</v>
      </c>
      <c r="L15" s="39">
        <v>1.5</v>
      </c>
      <c r="M15" s="39">
        <v>1.5</v>
      </c>
      <c r="N15" s="39">
        <v>1.5</v>
      </c>
      <c r="O15" s="39">
        <v>1.5</v>
      </c>
      <c r="P15" s="39">
        <v>1.5</v>
      </c>
      <c r="Q15" s="39">
        <v>1.5</v>
      </c>
      <c r="R15" s="39">
        <v>1.5</v>
      </c>
      <c r="S15" s="39">
        <v>1.5</v>
      </c>
      <c r="T15" s="39">
        <v>1.5</v>
      </c>
      <c r="U15" s="44" t="s">
        <v>102</v>
      </c>
      <c r="V15" s="11">
        <v>0</v>
      </c>
      <c r="W15" s="11">
        <v>0</v>
      </c>
      <c r="X15" s="47">
        <v>1.5</v>
      </c>
      <c r="Y15" s="47">
        <v>1.5</v>
      </c>
      <c r="Z15" s="47">
        <v>1.5</v>
      </c>
      <c r="AA15" s="47">
        <v>1.5</v>
      </c>
      <c r="AB15" s="47">
        <v>1.5</v>
      </c>
      <c r="AC15" s="47">
        <v>1.5</v>
      </c>
      <c r="AD15" s="47">
        <v>1.5</v>
      </c>
      <c r="AE15" s="47">
        <v>1.5</v>
      </c>
      <c r="AF15" s="47">
        <v>1.5</v>
      </c>
      <c r="AG15" s="47">
        <v>1.5</v>
      </c>
      <c r="AH15" s="47">
        <v>1.5</v>
      </c>
      <c r="AI15" s="47">
        <v>1.5</v>
      </c>
      <c r="AJ15" s="47">
        <v>1.5</v>
      </c>
      <c r="AK15" s="47">
        <v>1.5</v>
      </c>
      <c r="AL15" s="47">
        <v>1.5</v>
      </c>
      <c r="AM15" s="47">
        <v>1.5</v>
      </c>
      <c r="AN15" s="47">
        <v>1.5</v>
      </c>
      <c r="AO15" s="47">
        <v>1.5</v>
      </c>
      <c r="AP15" s="47">
        <v>1.5</v>
      </c>
      <c r="AQ15" s="47">
        <v>1.5</v>
      </c>
      <c r="AR15" s="47">
        <v>1.5</v>
      </c>
      <c r="AS15" s="47">
        <v>1.5</v>
      </c>
      <c r="AT15" s="47">
        <v>1.5</v>
      </c>
      <c r="AU15" s="45" t="s">
        <v>102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132">
        <f t="shared" si="6"/>
        <v>58.5</v>
      </c>
    </row>
    <row r="16" spans="1:58" ht="12.75">
      <c r="A16" s="144"/>
      <c r="B16" s="142" t="s">
        <v>83</v>
      </c>
      <c r="C16" s="147" t="s">
        <v>20</v>
      </c>
      <c r="D16" s="40" t="s">
        <v>17</v>
      </c>
      <c r="E16" s="33">
        <v>3</v>
      </c>
      <c r="F16" s="33">
        <v>3</v>
      </c>
      <c r="G16" s="33">
        <v>3</v>
      </c>
      <c r="H16" s="33">
        <v>3</v>
      </c>
      <c r="I16" s="33">
        <v>3</v>
      </c>
      <c r="J16" s="33">
        <v>3</v>
      </c>
      <c r="K16" s="33">
        <v>3</v>
      </c>
      <c r="L16" s="33">
        <v>3</v>
      </c>
      <c r="M16" s="33">
        <v>3</v>
      </c>
      <c r="N16" s="33">
        <v>3</v>
      </c>
      <c r="O16" s="33">
        <v>3</v>
      </c>
      <c r="P16" s="33">
        <v>3</v>
      </c>
      <c r="Q16" s="33">
        <v>3</v>
      </c>
      <c r="R16" s="33">
        <v>3</v>
      </c>
      <c r="S16" s="33">
        <v>3</v>
      </c>
      <c r="T16" s="33">
        <v>3</v>
      </c>
      <c r="U16" s="44" t="s">
        <v>102</v>
      </c>
      <c r="V16" s="11">
        <v>0</v>
      </c>
      <c r="W16" s="11">
        <v>0</v>
      </c>
      <c r="X16" s="31">
        <v>3</v>
      </c>
      <c r="Y16" s="31">
        <v>3</v>
      </c>
      <c r="Z16" s="31">
        <v>3</v>
      </c>
      <c r="AA16" s="31">
        <v>3</v>
      </c>
      <c r="AB16" s="31">
        <v>3</v>
      </c>
      <c r="AC16" s="31">
        <v>3</v>
      </c>
      <c r="AD16" s="31">
        <v>3</v>
      </c>
      <c r="AE16" s="31">
        <v>3</v>
      </c>
      <c r="AF16" s="31">
        <v>3</v>
      </c>
      <c r="AG16" s="31">
        <v>3</v>
      </c>
      <c r="AH16" s="31">
        <v>3</v>
      </c>
      <c r="AI16" s="31">
        <v>3</v>
      </c>
      <c r="AJ16" s="31">
        <v>3</v>
      </c>
      <c r="AK16" s="31">
        <v>3</v>
      </c>
      <c r="AL16" s="31">
        <v>3</v>
      </c>
      <c r="AM16" s="31">
        <v>3</v>
      </c>
      <c r="AN16" s="31">
        <v>3</v>
      </c>
      <c r="AO16" s="31">
        <v>3</v>
      </c>
      <c r="AP16" s="31">
        <v>3</v>
      </c>
      <c r="AQ16" s="31">
        <v>3</v>
      </c>
      <c r="AR16" s="31">
        <v>4</v>
      </c>
      <c r="AS16" s="31">
        <v>4</v>
      </c>
      <c r="AT16" s="31">
        <v>4</v>
      </c>
      <c r="AU16" s="45" t="s">
        <v>102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132">
        <f t="shared" si="6"/>
        <v>120</v>
      </c>
    </row>
    <row r="17" spans="1:58" ht="12.75">
      <c r="A17" s="144"/>
      <c r="B17" s="143"/>
      <c r="C17" s="147"/>
      <c r="D17" s="40" t="s">
        <v>18</v>
      </c>
      <c r="E17" s="39">
        <v>1.5</v>
      </c>
      <c r="F17" s="39">
        <v>1.5</v>
      </c>
      <c r="G17" s="39">
        <v>1.5</v>
      </c>
      <c r="H17" s="39">
        <v>1.5</v>
      </c>
      <c r="I17" s="39">
        <v>1.5</v>
      </c>
      <c r="J17" s="39">
        <v>1.5</v>
      </c>
      <c r="K17" s="39">
        <v>1.5</v>
      </c>
      <c r="L17" s="39">
        <v>1.5</v>
      </c>
      <c r="M17" s="39">
        <v>1.5</v>
      </c>
      <c r="N17" s="39">
        <v>1.5</v>
      </c>
      <c r="O17" s="39">
        <v>1.5</v>
      </c>
      <c r="P17" s="39">
        <v>1.5</v>
      </c>
      <c r="Q17" s="39">
        <v>1.5</v>
      </c>
      <c r="R17" s="39">
        <v>1.5</v>
      </c>
      <c r="S17" s="39">
        <v>1.5</v>
      </c>
      <c r="T17" s="39">
        <v>1.5</v>
      </c>
      <c r="U17" s="44" t="s">
        <v>102</v>
      </c>
      <c r="V17" s="11">
        <v>0</v>
      </c>
      <c r="W17" s="11">
        <v>0</v>
      </c>
      <c r="X17" s="47">
        <v>1.5</v>
      </c>
      <c r="Y17" s="47">
        <v>1.5</v>
      </c>
      <c r="Z17" s="47">
        <v>1.5</v>
      </c>
      <c r="AA17" s="47">
        <v>1.5</v>
      </c>
      <c r="AB17" s="47">
        <v>1.5</v>
      </c>
      <c r="AC17" s="47">
        <v>1.5</v>
      </c>
      <c r="AD17" s="47">
        <v>1.5</v>
      </c>
      <c r="AE17" s="47">
        <v>1.5</v>
      </c>
      <c r="AF17" s="47">
        <v>1.5</v>
      </c>
      <c r="AG17" s="47">
        <v>1.5</v>
      </c>
      <c r="AH17" s="47">
        <v>1.5</v>
      </c>
      <c r="AI17" s="47">
        <v>1.5</v>
      </c>
      <c r="AJ17" s="47">
        <v>1.5</v>
      </c>
      <c r="AK17" s="47">
        <v>1.5</v>
      </c>
      <c r="AL17" s="47">
        <v>1.5</v>
      </c>
      <c r="AM17" s="47">
        <v>1.5</v>
      </c>
      <c r="AN17" s="47">
        <v>1.5</v>
      </c>
      <c r="AO17" s="47">
        <v>1.5</v>
      </c>
      <c r="AP17" s="47">
        <v>1.5</v>
      </c>
      <c r="AQ17" s="47">
        <v>1.5</v>
      </c>
      <c r="AR17" s="47">
        <v>2</v>
      </c>
      <c r="AS17" s="47">
        <v>2</v>
      </c>
      <c r="AT17" s="47">
        <v>2</v>
      </c>
      <c r="AU17" s="45" t="s">
        <v>102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132">
        <f t="shared" si="6"/>
        <v>60</v>
      </c>
    </row>
    <row r="18" spans="1:58" ht="12.75">
      <c r="A18" s="144"/>
      <c r="B18" s="142" t="s">
        <v>84</v>
      </c>
      <c r="C18" s="147" t="s">
        <v>21</v>
      </c>
      <c r="D18" s="40" t="s">
        <v>17</v>
      </c>
      <c r="E18" s="33">
        <v>3</v>
      </c>
      <c r="F18" s="33">
        <v>3</v>
      </c>
      <c r="G18" s="33">
        <v>3</v>
      </c>
      <c r="H18" s="33">
        <v>3</v>
      </c>
      <c r="I18" s="33">
        <v>3</v>
      </c>
      <c r="J18" s="33">
        <v>3</v>
      </c>
      <c r="K18" s="33">
        <v>3</v>
      </c>
      <c r="L18" s="33">
        <v>3</v>
      </c>
      <c r="M18" s="33">
        <v>3</v>
      </c>
      <c r="N18" s="33">
        <v>3</v>
      </c>
      <c r="O18" s="33">
        <v>3</v>
      </c>
      <c r="P18" s="33">
        <v>3</v>
      </c>
      <c r="Q18" s="33">
        <v>3</v>
      </c>
      <c r="R18" s="33">
        <v>3</v>
      </c>
      <c r="S18" s="33">
        <v>3</v>
      </c>
      <c r="T18" s="33">
        <v>3</v>
      </c>
      <c r="U18" s="44" t="s">
        <v>102</v>
      </c>
      <c r="V18" s="11">
        <v>0</v>
      </c>
      <c r="W18" s="11">
        <v>0</v>
      </c>
      <c r="X18" s="31">
        <v>3</v>
      </c>
      <c r="Y18" s="31">
        <v>3</v>
      </c>
      <c r="Z18" s="31">
        <v>3</v>
      </c>
      <c r="AA18" s="31">
        <v>3</v>
      </c>
      <c r="AB18" s="31">
        <v>3</v>
      </c>
      <c r="AC18" s="31">
        <v>3</v>
      </c>
      <c r="AD18" s="31">
        <v>3</v>
      </c>
      <c r="AE18" s="31">
        <v>3</v>
      </c>
      <c r="AF18" s="31">
        <v>3</v>
      </c>
      <c r="AG18" s="31">
        <v>3</v>
      </c>
      <c r="AH18" s="31">
        <v>3</v>
      </c>
      <c r="AI18" s="31">
        <v>3</v>
      </c>
      <c r="AJ18" s="31">
        <v>3</v>
      </c>
      <c r="AK18" s="31">
        <v>3</v>
      </c>
      <c r="AL18" s="31">
        <v>3</v>
      </c>
      <c r="AM18" s="31">
        <v>3</v>
      </c>
      <c r="AN18" s="31">
        <v>3</v>
      </c>
      <c r="AO18" s="31">
        <v>3</v>
      </c>
      <c r="AP18" s="31">
        <v>3</v>
      </c>
      <c r="AQ18" s="31">
        <v>3</v>
      </c>
      <c r="AR18" s="31">
        <v>3</v>
      </c>
      <c r="AS18" s="31">
        <v>3</v>
      </c>
      <c r="AT18" s="31">
        <v>3</v>
      </c>
      <c r="AU18" s="45" t="s">
        <v>102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132">
        <f t="shared" si="6"/>
        <v>117</v>
      </c>
    </row>
    <row r="19" spans="1:58" ht="12.75">
      <c r="A19" s="144"/>
      <c r="B19" s="143"/>
      <c r="C19" s="147"/>
      <c r="D19" s="40" t="s">
        <v>18</v>
      </c>
      <c r="E19" s="39">
        <v>1.5</v>
      </c>
      <c r="F19" s="39">
        <v>1.5</v>
      </c>
      <c r="G19" s="39">
        <v>1.5</v>
      </c>
      <c r="H19" s="39">
        <v>1.5</v>
      </c>
      <c r="I19" s="39">
        <v>1.5</v>
      </c>
      <c r="J19" s="39">
        <v>1.5</v>
      </c>
      <c r="K19" s="39">
        <v>1.5</v>
      </c>
      <c r="L19" s="39">
        <v>1.5</v>
      </c>
      <c r="M19" s="39">
        <v>1.5</v>
      </c>
      <c r="N19" s="39">
        <v>1.5</v>
      </c>
      <c r="O19" s="39">
        <v>1.5</v>
      </c>
      <c r="P19" s="39">
        <v>1.5</v>
      </c>
      <c r="Q19" s="39">
        <v>1.5</v>
      </c>
      <c r="R19" s="39">
        <v>1.5</v>
      </c>
      <c r="S19" s="39">
        <v>1.5</v>
      </c>
      <c r="T19" s="39">
        <v>1.5</v>
      </c>
      <c r="U19" s="44" t="s">
        <v>102</v>
      </c>
      <c r="V19" s="11">
        <v>0</v>
      </c>
      <c r="W19" s="11">
        <v>0</v>
      </c>
      <c r="X19" s="47">
        <v>1.5</v>
      </c>
      <c r="Y19" s="47">
        <v>1.5</v>
      </c>
      <c r="Z19" s="47">
        <v>1.5</v>
      </c>
      <c r="AA19" s="47">
        <v>1.5</v>
      </c>
      <c r="AB19" s="47">
        <v>1.5</v>
      </c>
      <c r="AC19" s="47">
        <v>1.5</v>
      </c>
      <c r="AD19" s="47">
        <v>1.5</v>
      </c>
      <c r="AE19" s="47">
        <v>1.5</v>
      </c>
      <c r="AF19" s="47">
        <v>1.5</v>
      </c>
      <c r="AG19" s="47">
        <v>1.5</v>
      </c>
      <c r="AH19" s="47">
        <v>1.5</v>
      </c>
      <c r="AI19" s="47">
        <v>1.5</v>
      </c>
      <c r="AJ19" s="47">
        <v>1.5</v>
      </c>
      <c r="AK19" s="47">
        <v>1.5</v>
      </c>
      <c r="AL19" s="47">
        <v>1.5</v>
      </c>
      <c r="AM19" s="47">
        <v>1.5</v>
      </c>
      <c r="AN19" s="47">
        <v>1.5</v>
      </c>
      <c r="AO19" s="47">
        <v>1.5</v>
      </c>
      <c r="AP19" s="47">
        <v>1.5</v>
      </c>
      <c r="AQ19" s="47">
        <v>1.5</v>
      </c>
      <c r="AR19" s="47">
        <v>1.5</v>
      </c>
      <c r="AS19" s="47">
        <v>1.5</v>
      </c>
      <c r="AT19" s="47">
        <v>1.5</v>
      </c>
      <c r="AU19" s="45" t="s">
        <v>102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132">
        <f t="shared" si="6"/>
        <v>58.5</v>
      </c>
    </row>
    <row r="20" spans="1:58" ht="12.75">
      <c r="A20" s="144"/>
      <c r="B20" s="142" t="s">
        <v>85</v>
      </c>
      <c r="C20" s="147" t="s">
        <v>22</v>
      </c>
      <c r="D20" s="40" t="s">
        <v>17</v>
      </c>
      <c r="E20" s="33">
        <v>3</v>
      </c>
      <c r="F20" s="33">
        <v>3</v>
      </c>
      <c r="G20" s="33">
        <v>3</v>
      </c>
      <c r="H20" s="33">
        <v>3</v>
      </c>
      <c r="I20" s="33">
        <v>3</v>
      </c>
      <c r="J20" s="33">
        <v>3</v>
      </c>
      <c r="K20" s="33">
        <v>3</v>
      </c>
      <c r="L20" s="33">
        <v>3</v>
      </c>
      <c r="M20" s="33">
        <v>3</v>
      </c>
      <c r="N20" s="33">
        <v>3</v>
      </c>
      <c r="O20" s="33">
        <v>3</v>
      </c>
      <c r="P20" s="33">
        <v>3</v>
      </c>
      <c r="Q20" s="33">
        <v>3</v>
      </c>
      <c r="R20" s="33">
        <v>3</v>
      </c>
      <c r="S20" s="33">
        <v>3</v>
      </c>
      <c r="T20" s="33">
        <v>3</v>
      </c>
      <c r="U20" s="44" t="s">
        <v>102</v>
      </c>
      <c r="V20" s="11">
        <v>0</v>
      </c>
      <c r="W20" s="11">
        <v>0</v>
      </c>
      <c r="X20" s="31">
        <v>1</v>
      </c>
      <c r="Y20" s="31">
        <v>1</v>
      </c>
      <c r="Z20" s="31">
        <v>1</v>
      </c>
      <c r="AA20" s="31">
        <v>1</v>
      </c>
      <c r="AB20" s="31">
        <v>1</v>
      </c>
      <c r="AC20" s="31">
        <v>1</v>
      </c>
      <c r="AD20" s="31">
        <v>1</v>
      </c>
      <c r="AE20" s="31">
        <v>1</v>
      </c>
      <c r="AF20" s="31">
        <v>1</v>
      </c>
      <c r="AG20" s="31">
        <v>1</v>
      </c>
      <c r="AH20" s="31">
        <v>1</v>
      </c>
      <c r="AI20" s="31">
        <v>1</v>
      </c>
      <c r="AJ20" s="31">
        <v>1</v>
      </c>
      <c r="AK20" s="31">
        <v>1</v>
      </c>
      <c r="AL20" s="31">
        <v>1</v>
      </c>
      <c r="AM20" s="31">
        <v>1</v>
      </c>
      <c r="AN20" s="31">
        <v>1</v>
      </c>
      <c r="AO20" s="31">
        <v>1</v>
      </c>
      <c r="AP20" s="31">
        <v>1</v>
      </c>
      <c r="AQ20" s="31">
        <v>1</v>
      </c>
      <c r="AR20" s="31">
        <v>1</v>
      </c>
      <c r="AS20" s="31">
        <v>1</v>
      </c>
      <c r="AT20" s="31"/>
      <c r="AU20" s="45" t="s">
        <v>102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132">
        <f>SUM(E20:BE20)</f>
        <v>70</v>
      </c>
    </row>
    <row r="21" spans="1:58" ht="12.75">
      <c r="A21" s="144"/>
      <c r="B21" s="143"/>
      <c r="C21" s="147"/>
      <c r="D21" s="40" t="s">
        <v>18</v>
      </c>
      <c r="E21" s="39">
        <v>1.5</v>
      </c>
      <c r="F21" s="39">
        <v>1.5</v>
      </c>
      <c r="G21" s="39">
        <v>1.5</v>
      </c>
      <c r="H21" s="39">
        <v>1.5</v>
      </c>
      <c r="I21" s="39">
        <v>1.5</v>
      </c>
      <c r="J21" s="39">
        <v>1.5</v>
      </c>
      <c r="K21" s="39">
        <v>1.5</v>
      </c>
      <c r="L21" s="39">
        <v>1.5</v>
      </c>
      <c r="M21" s="39">
        <v>1.5</v>
      </c>
      <c r="N21" s="39">
        <v>1.5</v>
      </c>
      <c r="O21" s="39">
        <v>1.5</v>
      </c>
      <c r="P21" s="39">
        <v>1.5</v>
      </c>
      <c r="Q21" s="39">
        <v>1.5</v>
      </c>
      <c r="R21" s="39">
        <v>1.5</v>
      </c>
      <c r="S21" s="39">
        <v>1.5</v>
      </c>
      <c r="T21" s="39">
        <v>1.5</v>
      </c>
      <c r="U21" s="44" t="s">
        <v>102</v>
      </c>
      <c r="V21" s="11">
        <v>0</v>
      </c>
      <c r="W21" s="11">
        <v>0</v>
      </c>
      <c r="X21" s="47">
        <v>0.5</v>
      </c>
      <c r="Y21" s="47">
        <v>0.5</v>
      </c>
      <c r="Z21" s="47">
        <v>0.5</v>
      </c>
      <c r="AA21" s="47">
        <v>0.5</v>
      </c>
      <c r="AB21" s="47">
        <v>0.5</v>
      </c>
      <c r="AC21" s="47">
        <v>0.5</v>
      </c>
      <c r="AD21" s="47">
        <v>0.5</v>
      </c>
      <c r="AE21" s="47">
        <v>0.5</v>
      </c>
      <c r="AF21" s="47">
        <v>0.5</v>
      </c>
      <c r="AG21" s="47">
        <v>0.5</v>
      </c>
      <c r="AH21" s="47">
        <v>0.5</v>
      </c>
      <c r="AI21" s="47">
        <v>0.5</v>
      </c>
      <c r="AJ21" s="47">
        <v>0.5</v>
      </c>
      <c r="AK21" s="47">
        <v>0.5</v>
      </c>
      <c r="AL21" s="47">
        <v>0.5</v>
      </c>
      <c r="AM21" s="47">
        <v>0.5</v>
      </c>
      <c r="AN21" s="47">
        <v>0.5</v>
      </c>
      <c r="AO21" s="47">
        <v>0.5</v>
      </c>
      <c r="AP21" s="47">
        <v>0.5</v>
      </c>
      <c r="AQ21" s="47">
        <v>0.5</v>
      </c>
      <c r="AR21" s="47">
        <v>0.5</v>
      </c>
      <c r="AS21" s="47">
        <v>0.5</v>
      </c>
      <c r="AT21" s="47"/>
      <c r="AU21" s="45" t="s">
        <v>102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132">
        <f t="shared" si="6"/>
        <v>35</v>
      </c>
    </row>
    <row r="22" spans="1:58" ht="12.75">
      <c r="A22" s="144"/>
      <c r="B22" s="142" t="s">
        <v>86</v>
      </c>
      <c r="C22" s="142" t="s">
        <v>119</v>
      </c>
      <c r="D22" s="40" t="s">
        <v>17</v>
      </c>
      <c r="E22" s="46">
        <v>2</v>
      </c>
      <c r="F22" s="46">
        <v>2</v>
      </c>
      <c r="G22" s="46">
        <v>2</v>
      </c>
      <c r="H22" s="46">
        <v>2</v>
      </c>
      <c r="I22" s="46">
        <v>2</v>
      </c>
      <c r="J22" s="46">
        <v>2</v>
      </c>
      <c r="K22" s="46">
        <v>2</v>
      </c>
      <c r="L22" s="46">
        <v>2</v>
      </c>
      <c r="M22" s="46">
        <v>2</v>
      </c>
      <c r="N22" s="46">
        <v>2</v>
      </c>
      <c r="O22" s="46">
        <v>2</v>
      </c>
      <c r="P22" s="46">
        <v>2</v>
      </c>
      <c r="Q22" s="46">
        <v>2</v>
      </c>
      <c r="R22" s="46">
        <v>2</v>
      </c>
      <c r="S22" s="46">
        <v>2</v>
      </c>
      <c r="T22" s="46">
        <v>2</v>
      </c>
      <c r="U22" s="44" t="s">
        <v>102</v>
      </c>
      <c r="V22" s="11">
        <v>0</v>
      </c>
      <c r="W22" s="11">
        <v>0</v>
      </c>
      <c r="X22" s="48">
        <v>2</v>
      </c>
      <c r="Y22" s="48">
        <v>2</v>
      </c>
      <c r="Z22" s="48">
        <v>2</v>
      </c>
      <c r="AA22" s="48">
        <v>2</v>
      </c>
      <c r="AB22" s="48">
        <v>2</v>
      </c>
      <c r="AC22" s="48">
        <v>2</v>
      </c>
      <c r="AD22" s="48">
        <v>2</v>
      </c>
      <c r="AE22" s="48">
        <v>2</v>
      </c>
      <c r="AF22" s="48">
        <v>2</v>
      </c>
      <c r="AG22" s="48">
        <v>2</v>
      </c>
      <c r="AH22" s="48">
        <v>2</v>
      </c>
      <c r="AI22" s="48">
        <v>2</v>
      </c>
      <c r="AJ22" s="48">
        <v>2</v>
      </c>
      <c r="AK22" s="48">
        <v>2</v>
      </c>
      <c r="AL22" s="48">
        <v>2</v>
      </c>
      <c r="AM22" s="48">
        <v>2</v>
      </c>
      <c r="AN22" s="48">
        <v>2</v>
      </c>
      <c r="AO22" s="48">
        <v>2</v>
      </c>
      <c r="AP22" s="48">
        <v>2</v>
      </c>
      <c r="AQ22" s="48">
        <v>2</v>
      </c>
      <c r="AR22" s="48">
        <v>2</v>
      </c>
      <c r="AS22" s="48">
        <v>2</v>
      </c>
      <c r="AT22" s="48">
        <v>2</v>
      </c>
      <c r="AU22" s="45" t="s">
        <v>102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132">
        <f t="shared" si="6"/>
        <v>78</v>
      </c>
    </row>
    <row r="23" spans="1:58" ht="12.75">
      <c r="A23" s="144"/>
      <c r="B23" s="143"/>
      <c r="C23" s="143"/>
      <c r="D23" s="40" t="s">
        <v>18</v>
      </c>
      <c r="E23" s="39">
        <v>1</v>
      </c>
      <c r="F23" s="39">
        <v>1</v>
      </c>
      <c r="G23" s="39">
        <v>1</v>
      </c>
      <c r="H23" s="39">
        <v>1</v>
      </c>
      <c r="I23" s="39">
        <v>1</v>
      </c>
      <c r="J23" s="39">
        <v>1</v>
      </c>
      <c r="K23" s="39">
        <v>1</v>
      </c>
      <c r="L23" s="39">
        <v>1</v>
      </c>
      <c r="M23" s="39">
        <v>1</v>
      </c>
      <c r="N23" s="39">
        <v>1</v>
      </c>
      <c r="O23" s="39">
        <v>1</v>
      </c>
      <c r="P23" s="39">
        <v>1</v>
      </c>
      <c r="Q23" s="39">
        <v>1</v>
      </c>
      <c r="R23" s="39">
        <v>1</v>
      </c>
      <c r="S23" s="39">
        <v>1</v>
      </c>
      <c r="T23" s="39">
        <v>1</v>
      </c>
      <c r="U23" s="44" t="s">
        <v>102</v>
      </c>
      <c r="V23" s="11">
        <v>0</v>
      </c>
      <c r="W23" s="11">
        <v>0</v>
      </c>
      <c r="X23" s="47">
        <v>1</v>
      </c>
      <c r="Y23" s="47">
        <v>1</v>
      </c>
      <c r="Z23" s="47">
        <v>1</v>
      </c>
      <c r="AA23" s="47">
        <v>1</v>
      </c>
      <c r="AB23" s="47">
        <v>1</v>
      </c>
      <c r="AC23" s="47">
        <v>1</v>
      </c>
      <c r="AD23" s="47">
        <v>1</v>
      </c>
      <c r="AE23" s="47">
        <v>1</v>
      </c>
      <c r="AF23" s="47">
        <v>1</v>
      </c>
      <c r="AG23" s="47">
        <v>1</v>
      </c>
      <c r="AH23" s="47">
        <v>1</v>
      </c>
      <c r="AI23" s="47">
        <v>1</v>
      </c>
      <c r="AJ23" s="47">
        <v>1</v>
      </c>
      <c r="AK23" s="47">
        <v>1</v>
      </c>
      <c r="AL23" s="47">
        <v>1</v>
      </c>
      <c r="AM23" s="47">
        <v>1</v>
      </c>
      <c r="AN23" s="47">
        <v>1</v>
      </c>
      <c r="AO23" s="47">
        <v>1</v>
      </c>
      <c r="AP23" s="47">
        <v>1</v>
      </c>
      <c r="AQ23" s="47">
        <v>1</v>
      </c>
      <c r="AR23" s="47">
        <v>1</v>
      </c>
      <c r="AS23" s="47">
        <v>1</v>
      </c>
      <c r="AT23" s="47">
        <v>1</v>
      </c>
      <c r="AU23" s="45" t="s">
        <v>102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132">
        <f t="shared" si="6"/>
        <v>39</v>
      </c>
    </row>
    <row r="24" spans="1:58" ht="12.75">
      <c r="A24" s="144"/>
      <c r="B24" s="142" t="s">
        <v>106</v>
      </c>
      <c r="C24" s="147" t="s">
        <v>73</v>
      </c>
      <c r="D24" s="40" t="s">
        <v>17</v>
      </c>
      <c r="E24" s="33">
        <v>1</v>
      </c>
      <c r="F24" s="33">
        <v>1</v>
      </c>
      <c r="G24" s="33">
        <v>1</v>
      </c>
      <c r="H24" s="33">
        <v>1</v>
      </c>
      <c r="I24" s="33">
        <v>1</v>
      </c>
      <c r="J24" s="33">
        <v>1</v>
      </c>
      <c r="K24" s="33">
        <v>1</v>
      </c>
      <c r="L24" s="33">
        <v>1</v>
      </c>
      <c r="M24" s="33">
        <v>1</v>
      </c>
      <c r="N24" s="33">
        <v>1</v>
      </c>
      <c r="O24" s="33">
        <v>1</v>
      </c>
      <c r="P24" s="33">
        <v>1</v>
      </c>
      <c r="Q24" s="33">
        <v>1</v>
      </c>
      <c r="R24" s="33">
        <v>1</v>
      </c>
      <c r="S24" s="33">
        <v>1</v>
      </c>
      <c r="T24" s="33">
        <v>1</v>
      </c>
      <c r="U24" s="44" t="s">
        <v>102</v>
      </c>
      <c r="V24" s="11">
        <v>0</v>
      </c>
      <c r="W24" s="11">
        <v>0</v>
      </c>
      <c r="X24" s="31">
        <v>4</v>
      </c>
      <c r="Y24" s="31">
        <v>4</v>
      </c>
      <c r="Z24" s="31">
        <v>4</v>
      </c>
      <c r="AA24" s="31">
        <v>4</v>
      </c>
      <c r="AB24" s="31">
        <v>4</v>
      </c>
      <c r="AC24" s="31">
        <v>4</v>
      </c>
      <c r="AD24" s="31">
        <v>4</v>
      </c>
      <c r="AE24" s="31">
        <v>4</v>
      </c>
      <c r="AF24" s="31">
        <v>4</v>
      </c>
      <c r="AG24" s="31">
        <v>4</v>
      </c>
      <c r="AH24" s="31">
        <v>4</v>
      </c>
      <c r="AI24" s="31">
        <v>4</v>
      </c>
      <c r="AJ24" s="31">
        <v>4</v>
      </c>
      <c r="AK24" s="31">
        <v>4</v>
      </c>
      <c r="AL24" s="31">
        <v>4</v>
      </c>
      <c r="AM24" s="31">
        <v>4</v>
      </c>
      <c r="AN24" s="31">
        <v>4</v>
      </c>
      <c r="AO24" s="31">
        <v>4</v>
      </c>
      <c r="AP24" s="31">
        <v>4</v>
      </c>
      <c r="AQ24" s="31">
        <v>4</v>
      </c>
      <c r="AR24" s="31">
        <v>4</v>
      </c>
      <c r="AS24" s="31">
        <v>4</v>
      </c>
      <c r="AT24" s="31">
        <v>4</v>
      </c>
      <c r="AU24" s="45" t="s">
        <v>102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132">
        <f t="shared" si="6"/>
        <v>108</v>
      </c>
    </row>
    <row r="25" spans="1:58" ht="12.75">
      <c r="A25" s="144"/>
      <c r="B25" s="143"/>
      <c r="C25" s="147"/>
      <c r="D25" s="40" t="s">
        <v>18</v>
      </c>
      <c r="E25" s="39">
        <v>0.5</v>
      </c>
      <c r="F25" s="39">
        <v>0.5</v>
      </c>
      <c r="G25" s="39">
        <v>0.5</v>
      </c>
      <c r="H25" s="39">
        <v>0.5</v>
      </c>
      <c r="I25" s="39">
        <v>0.5</v>
      </c>
      <c r="J25" s="39">
        <v>0.5</v>
      </c>
      <c r="K25" s="39">
        <v>0.5</v>
      </c>
      <c r="L25" s="39">
        <v>0.5</v>
      </c>
      <c r="M25" s="39">
        <v>0.5</v>
      </c>
      <c r="N25" s="39">
        <v>0.5</v>
      </c>
      <c r="O25" s="39">
        <v>0.5</v>
      </c>
      <c r="P25" s="39">
        <v>0.5</v>
      </c>
      <c r="Q25" s="39">
        <v>0.5</v>
      </c>
      <c r="R25" s="39">
        <v>0.5</v>
      </c>
      <c r="S25" s="39">
        <v>0.5</v>
      </c>
      <c r="T25" s="39">
        <v>0.5</v>
      </c>
      <c r="U25" s="44" t="s">
        <v>102</v>
      </c>
      <c r="V25" s="11">
        <v>0</v>
      </c>
      <c r="W25" s="11">
        <v>0</v>
      </c>
      <c r="X25" s="47">
        <v>2</v>
      </c>
      <c r="Y25" s="47">
        <v>2</v>
      </c>
      <c r="Z25" s="47">
        <v>2</v>
      </c>
      <c r="AA25" s="47">
        <v>2</v>
      </c>
      <c r="AB25" s="47">
        <v>2</v>
      </c>
      <c r="AC25" s="47">
        <v>2</v>
      </c>
      <c r="AD25" s="47">
        <v>2</v>
      </c>
      <c r="AE25" s="47">
        <v>2</v>
      </c>
      <c r="AF25" s="47">
        <v>2</v>
      </c>
      <c r="AG25" s="47">
        <v>2</v>
      </c>
      <c r="AH25" s="47">
        <v>2</v>
      </c>
      <c r="AI25" s="47">
        <v>2</v>
      </c>
      <c r="AJ25" s="47">
        <v>2</v>
      </c>
      <c r="AK25" s="47">
        <v>2</v>
      </c>
      <c r="AL25" s="47">
        <v>2</v>
      </c>
      <c r="AM25" s="47">
        <v>2</v>
      </c>
      <c r="AN25" s="47">
        <v>2</v>
      </c>
      <c r="AO25" s="47">
        <v>2</v>
      </c>
      <c r="AP25" s="47">
        <v>2</v>
      </c>
      <c r="AQ25" s="47">
        <v>2</v>
      </c>
      <c r="AR25" s="47">
        <v>2</v>
      </c>
      <c r="AS25" s="47">
        <v>2</v>
      </c>
      <c r="AT25" s="47">
        <v>2</v>
      </c>
      <c r="AU25" s="45" t="s">
        <v>102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132">
        <f t="shared" si="6"/>
        <v>54</v>
      </c>
    </row>
    <row r="26" spans="1:58" ht="12.75">
      <c r="A26" s="144"/>
      <c r="B26" s="142" t="s">
        <v>120</v>
      </c>
      <c r="C26" s="147" t="s">
        <v>72</v>
      </c>
      <c r="D26" s="40" t="s">
        <v>17</v>
      </c>
      <c r="E26" s="33">
        <v>2</v>
      </c>
      <c r="F26" s="33">
        <v>2</v>
      </c>
      <c r="G26" s="33">
        <v>2</v>
      </c>
      <c r="H26" s="33">
        <v>2</v>
      </c>
      <c r="I26" s="33">
        <v>2</v>
      </c>
      <c r="J26" s="33">
        <v>2</v>
      </c>
      <c r="K26" s="33">
        <v>2</v>
      </c>
      <c r="L26" s="33">
        <v>2</v>
      </c>
      <c r="M26" s="33">
        <v>3</v>
      </c>
      <c r="N26" s="33">
        <v>3</v>
      </c>
      <c r="O26" s="33">
        <v>3</v>
      </c>
      <c r="P26" s="33">
        <v>3</v>
      </c>
      <c r="Q26" s="33">
        <v>2</v>
      </c>
      <c r="R26" s="33">
        <v>2</v>
      </c>
      <c r="S26" s="33">
        <v>2</v>
      </c>
      <c r="T26" s="33">
        <v>2</v>
      </c>
      <c r="U26" s="44" t="s">
        <v>102</v>
      </c>
      <c r="V26" s="11">
        <v>0</v>
      </c>
      <c r="W26" s="11">
        <v>0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45" t="s">
        <v>102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132">
        <f t="shared" si="6"/>
        <v>36</v>
      </c>
    </row>
    <row r="27" spans="1:58" ht="12.75">
      <c r="A27" s="144"/>
      <c r="B27" s="143"/>
      <c r="C27" s="147"/>
      <c r="D27" s="40" t="s">
        <v>18</v>
      </c>
      <c r="E27" s="39">
        <v>1</v>
      </c>
      <c r="F27" s="39">
        <v>1</v>
      </c>
      <c r="G27" s="39">
        <v>1</v>
      </c>
      <c r="H27" s="39">
        <v>1</v>
      </c>
      <c r="I27" s="39">
        <v>1</v>
      </c>
      <c r="J27" s="39">
        <v>1</v>
      </c>
      <c r="K27" s="39">
        <v>1</v>
      </c>
      <c r="L27" s="39">
        <v>1</v>
      </c>
      <c r="M27" s="39">
        <v>1.5</v>
      </c>
      <c r="N27" s="39">
        <v>1.5</v>
      </c>
      <c r="O27" s="39">
        <v>1.5</v>
      </c>
      <c r="P27" s="39">
        <v>1.5</v>
      </c>
      <c r="Q27" s="39">
        <v>1</v>
      </c>
      <c r="R27" s="39">
        <v>1</v>
      </c>
      <c r="S27" s="39">
        <v>1</v>
      </c>
      <c r="T27" s="39">
        <v>1</v>
      </c>
      <c r="U27" s="44" t="s">
        <v>102</v>
      </c>
      <c r="V27" s="11">
        <v>0</v>
      </c>
      <c r="W27" s="11">
        <v>0</v>
      </c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5" t="s">
        <v>102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132">
        <f t="shared" si="6"/>
        <v>18</v>
      </c>
    </row>
    <row r="28" spans="1:58" ht="12.75">
      <c r="A28" s="144"/>
      <c r="B28" s="142" t="s">
        <v>121</v>
      </c>
      <c r="C28" s="142" t="s">
        <v>159</v>
      </c>
      <c r="D28" s="40" t="s">
        <v>17</v>
      </c>
      <c r="E28" s="33">
        <v>2</v>
      </c>
      <c r="F28" s="33">
        <v>2</v>
      </c>
      <c r="G28" s="33">
        <v>2</v>
      </c>
      <c r="H28" s="33">
        <v>2</v>
      </c>
      <c r="I28" s="33">
        <v>2</v>
      </c>
      <c r="J28" s="33">
        <v>2</v>
      </c>
      <c r="K28" s="33">
        <v>2</v>
      </c>
      <c r="L28" s="33">
        <v>2</v>
      </c>
      <c r="M28" s="33">
        <v>2</v>
      </c>
      <c r="N28" s="33">
        <v>2</v>
      </c>
      <c r="O28" s="33">
        <v>2</v>
      </c>
      <c r="P28" s="33">
        <v>2</v>
      </c>
      <c r="Q28" s="33">
        <v>3</v>
      </c>
      <c r="R28" s="33">
        <v>3</v>
      </c>
      <c r="S28" s="33">
        <v>3</v>
      </c>
      <c r="T28" s="33">
        <v>3</v>
      </c>
      <c r="U28" s="44" t="s">
        <v>102</v>
      </c>
      <c r="V28" s="11">
        <v>0</v>
      </c>
      <c r="W28" s="11">
        <v>0</v>
      </c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5" t="s">
        <v>102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132">
        <f t="shared" si="6"/>
        <v>36</v>
      </c>
    </row>
    <row r="29" spans="1:58" ht="12.75">
      <c r="A29" s="144"/>
      <c r="B29" s="143"/>
      <c r="C29" s="143"/>
      <c r="D29" s="40" t="s">
        <v>18</v>
      </c>
      <c r="E29" s="39">
        <v>1</v>
      </c>
      <c r="F29" s="39">
        <v>1</v>
      </c>
      <c r="G29" s="39">
        <v>1</v>
      </c>
      <c r="H29" s="39">
        <v>1</v>
      </c>
      <c r="I29" s="39">
        <v>1</v>
      </c>
      <c r="J29" s="39">
        <v>1</v>
      </c>
      <c r="K29" s="39">
        <v>1</v>
      </c>
      <c r="L29" s="39">
        <v>1</v>
      </c>
      <c r="M29" s="39">
        <v>1</v>
      </c>
      <c r="N29" s="39">
        <v>1</v>
      </c>
      <c r="O29" s="39">
        <v>1</v>
      </c>
      <c r="P29" s="39">
        <v>1</v>
      </c>
      <c r="Q29" s="39">
        <v>1.5</v>
      </c>
      <c r="R29" s="39">
        <v>1.5</v>
      </c>
      <c r="S29" s="39">
        <v>1.5</v>
      </c>
      <c r="T29" s="39">
        <v>1.5</v>
      </c>
      <c r="U29" s="44" t="s">
        <v>102</v>
      </c>
      <c r="V29" s="11">
        <v>0</v>
      </c>
      <c r="W29" s="11"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5" t="s">
        <v>102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132">
        <f t="shared" si="6"/>
        <v>18</v>
      </c>
    </row>
    <row r="30" spans="1:58" ht="12.75">
      <c r="A30" s="144"/>
      <c r="B30" s="142" t="s">
        <v>146</v>
      </c>
      <c r="C30" s="142" t="s">
        <v>147</v>
      </c>
      <c r="D30" s="40" t="s">
        <v>17</v>
      </c>
      <c r="E30" s="33">
        <v>2</v>
      </c>
      <c r="F30" s="33">
        <v>2</v>
      </c>
      <c r="G30" s="33">
        <v>2</v>
      </c>
      <c r="H30" s="33">
        <v>2</v>
      </c>
      <c r="I30" s="33">
        <v>3</v>
      </c>
      <c r="J30" s="33">
        <v>3</v>
      </c>
      <c r="K30" s="33">
        <v>3</v>
      </c>
      <c r="L30" s="33">
        <v>3</v>
      </c>
      <c r="M30" s="33">
        <v>2</v>
      </c>
      <c r="N30" s="33">
        <v>2</v>
      </c>
      <c r="O30" s="33">
        <v>2</v>
      </c>
      <c r="P30" s="33">
        <v>2</v>
      </c>
      <c r="Q30" s="33">
        <v>2</v>
      </c>
      <c r="R30" s="33">
        <v>2</v>
      </c>
      <c r="S30" s="33">
        <v>2</v>
      </c>
      <c r="T30" s="33">
        <v>2</v>
      </c>
      <c r="U30" s="44" t="s">
        <v>102</v>
      </c>
      <c r="V30" s="11">
        <v>0</v>
      </c>
      <c r="W30" s="11"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5" t="s">
        <v>102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132">
        <f>SUM(E30:BE30)</f>
        <v>36</v>
      </c>
    </row>
    <row r="31" spans="1:58" ht="12.75">
      <c r="A31" s="144"/>
      <c r="B31" s="143"/>
      <c r="C31" s="143"/>
      <c r="D31" s="40" t="s">
        <v>18</v>
      </c>
      <c r="E31" s="39">
        <v>1</v>
      </c>
      <c r="F31" s="39">
        <v>1</v>
      </c>
      <c r="G31" s="39">
        <v>1</v>
      </c>
      <c r="H31" s="39">
        <v>1</v>
      </c>
      <c r="I31" s="39">
        <v>1.5</v>
      </c>
      <c r="J31" s="39">
        <v>1.5</v>
      </c>
      <c r="K31" s="39">
        <v>1.5</v>
      </c>
      <c r="L31" s="39">
        <v>1.5</v>
      </c>
      <c r="M31" s="39">
        <v>1</v>
      </c>
      <c r="N31" s="39">
        <v>1</v>
      </c>
      <c r="O31" s="39">
        <v>1</v>
      </c>
      <c r="P31" s="39">
        <v>1</v>
      </c>
      <c r="Q31" s="39">
        <v>1</v>
      </c>
      <c r="R31" s="39">
        <v>1</v>
      </c>
      <c r="S31" s="39">
        <v>1</v>
      </c>
      <c r="T31" s="39">
        <v>1</v>
      </c>
      <c r="U31" s="44" t="s">
        <v>102</v>
      </c>
      <c r="V31" s="11">
        <v>0</v>
      </c>
      <c r="W31" s="11"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5" t="s">
        <v>102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132">
        <f>SUM(E31:BE31)</f>
        <v>18</v>
      </c>
    </row>
    <row r="32" spans="1:58" ht="12.75">
      <c r="A32" s="144"/>
      <c r="B32" s="142" t="s">
        <v>109</v>
      </c>
      <c r="C32" s="147" t="s">
        <v>87</v>
      </c>
      <c r="D32" s="40" t="s">
        <v>17</v>
      </c>
      <c r="E32" s="33">
        <v>2</v>
      </c>
      <c r="F32" s="33">
        <v>2</v>
      </c>
      <c r="G32" s="33">
        <v>2</v>
      </c>
      <c r="H32" s="33">
        <v>2</v>
      </c>
      <c r="I32" s="33">
        <v>2</v>
      </c>
      <c r="J32" s="33">
        <v>2</v>
      </c>
      <c r="K32" s="33">
        <v>2</v>
      </c>
      <c r="L32" s="33">
        <v>2</v>
      </c>
      <c r="M32" s="33">
        <v>2</v>
      </c>
      <c r="N32" s="33">
        <v>2</v>
      </c>
      <c r="O32" s="33">
        <v>2</v>
      </c>
      <c r="P32" s="33">
        <v>2</v>
      </c>
      <c r="Q32" s="33">
        <v>2</v>
      </c>
      <c r="R32" s="33">
        <v>2</v>
      </c>
      <c r="S32" s="33">
        <v>2</v>
      </c>
      <c r="T32" s="33">
        <v>2</v>
      </c>
      <c r="U32" s="44" t="s">
        <v>102</v>
      </c>
      <c r="V32" s="11">
        <v>0</v>
      </c>
      <c r="W32" s="11">
        <v>0</v>
      </c>
      <c r="X32" s="33">
        <v>4</v>
      </c>
      <c r="Y32" s="33">
        <v>3</v>
      </c>
      <c r="Z32" s="33">
        <v>3</v>
      </c>
      <c r="AA32" s="33">
        <v>3</v>
      </c>
      <c r="AB32" s="33">
        <v>3</v>
      </c>
      <c r="AC32" s="33">
        <v>3</v>
      </c>
      <c r="AD32" s="33">
        <v>3</v>
      </c>
      <c r="AE32" s="33">
        <v>3</v>
      </c>
      <c r="AF32" s="33">
        <v>3</v>
      </c>
      <c r="AG32" s="33">
        <v>3</v>
      </c>
      <c r="AH32" s="33">
        <v>3</v>
      </c>
      <c r="AI32" s="33">
        <v>3</v>
      </c>
      <c r="AJ32" s="33">
        <v>3</v>
      </c>
      <c r="AK32" s="33">
        <v>3</v>
      </c>
      <c r="AL32" s="33">
        <v>3</v>
      </c>
      <c r="AM32" s="33">
        <v>3</v>
      </c>
      <c r="AN32" s="33">
        <v>3</v>
      </c>
      <c r="AO32" s="33">
        <v>3</v>
      </c>
      <c r="AP32" s="33">
        <v>3</v>
      </c>
      <c r="AQ32" s="33">
        <v>3</v>
      </c>
      <c r="AR32" s="33">
        <v>3</v>
      </c>
      <c r="AS32" s="33">
        <v>3</v>
      </c>
      <c r="AT32" s="33">
        <v>3</v>
      </c>
      <c r="AU32" s="45" t="s">
        <v>102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132">
        <f t="shared" si="6"/>
        <v>102</v>
      </c>
    </row>
    <row r="33" spans="1:58" ht="12.75">
      <c r="A33" s="144"/>
      <c r="B33" s="143"/>
      <c r="C33" s="147"/>
      <c r="D33" s="40" t="s">
        <v>18</v>
      </c>
      <c r="E33" s="46">
        <v>1</v>
      </c>
      <c r="F33" s="46">
        <v>1</v>
      </c>
      <c r="G33" s="46">
        <v>1</v>
      </c>
      <c r="H33" s="46">
        <v>1</v>
      </c>
      <c r="I33" s="46">
        <v>1</v>
      </c>
      <c r="J33" s="46">
        <v>1</v>
      </c>
      <c r="K33" s="46">
        <v>1</v>
      </c>
      <c r="L33" s="46">
        <v>1</v>
      </c>
      <c r="M33" s="46">
        <v>1</v>
      </c>
      <c r="N33" s="46">
        <v>1</v>
      </c>
      <c r="O33" s="46">
        <v>1</v>
      </c>
      <c r="P33" s="46">
        <v>1</v>
      </c>
      <c r="Q33" s="46">
        <v>1</v>
      </c>
      <c r="R33" s="46">
        <v>1</v>
      </c>
      <c r="S33" s="46">
        <v>1</v>
      </c>
      <c r="T33" s="46">
        <v>1</v>
      </c>
      <c r="U33" s="44" t="s">
        <v>102</v>
      </c>
      <c r="V33" s="11">
        <v>0</v>
      </c>
      <c r="W33" s="11">
        <v>0</v>
      </c>
      <c r="X33" s="39">
        <v>2</v>
      </c>
      <c r="Y33" s="39">
        <v>1.5</v>
      </c>
      <c r="Z33" s="39">
        <v>1.5</v>
      </c>
      <c r="AA33" s="39">
        <v>1.5</v>
      </c>
      <c r="AB33" s="39">
        <v>1.5</v>
      </c>
      <c r="AC33" s="39">
        <v>1.5</v>
      </c>
      <c r="AD33" s="39">
        <v>1.5</v>
      </c>
      <c r="AE33" s="39">
        <v>1.5</v>
      </c>
      <c r="AF33" s="39">
        <v>1.5</v>
      </c>
      <c r="AG33" s="39">
        <v>1.5</v>
      </c>
      <c r="AH33" s="39">
        <v>1.5</v>
      </c>
      <c r="AI33" s="39">
        <v>1.5</v>
      </c>
      <c r="AJ33" s="39">
        <v>1.5</v>
      </c>
      <c r="AK33" s="39">
        <v>1.5</v>
      </c>
      <c r="AL33" s="39">
        <v>1.5</v>
      </c>
      <c r="AM33" s="39">
        <v>1.5</v>
      </c>
      <c r="AN33" s="39">
        <v>1.5</v>
      </c>
      <c r="AO33" s="39">
        <v>1.5</v>
      </c>
      <c r="AP33" s="39">
        <v>1.5</v>
      </c>
      <c r="AQ33" s="39">
        <v>1.5</v>
      </c>
      <c r="AR33" s="39">
        <v>1.5</v>
      </c>
      <c r="AS33" s="39">
        <v>1.5</v>
      </c>
      <c r="AT33" s="39">
        <v>1.5</v>
      </c>
      <c r="AU33" s="45" t="s">
        <v>102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132">
        <f t="shared" si="6"/>
        <v>51</v>
      </c>
    </row>
    <row r="34" spans="1:58" ht="12.75">
      <c r="A34" s="144"/>
      <c r="B34" s="142" t="s">
        <v>122</v>
      </c>
      <c r="C34" s="142" t="s">
        <v>88</v>
      </c>
      <c r="D34" s="40" t="s">
        <v>17</v>
      </c>
      <c r="E34" s="33">
        <v>2</v>
      </c>
      <c r="F34" s="33">
        <v>2</v>
      </c>
      <c r="G34" s="33">
        <v>2</v>
      </c>
      <c r="H34" s="33">
        <v>2</v>
      </c>
      <c r="I34" s="33">
        <v>2</v>
      </c>
      <c r="J34" s="33">
        <v>2</v>
      </c>
      <c r="K34" s="33">
        <v>2</v>
      </c>
      <c r="L34" s="33">
        <v>2</v>
      </c>
      <c r="M34" s="33">
        <v>2</v>
      </c>
      <c r="N34" s="33">
        <v>2</v>
      </c>
      <c r="O34" s="33">
        <v>2</v>
      </c>
      <c r="P34" s="33">
        <v>2</v>
      </c>
      <c r="Q34" s="33">
        <v>2</v>
      </c>
      <c r="R34" s="33">
        <v>2</v>
      </c>
      <c r="S34" s="33">
        <v>2</v>
      </c>
      <c r="T34" s="33">
        <v>2</v>
      </c>
      <c r="U34" s="44" t="s">
        <v>102</v>
      </c>
      <c r="V34" s="11">
        <v>0</v>
      </c>
      <c r="W34" s="11">
        <v>0</v>
      </c>
      <c r="X34" s="33">
        <v>2</v>
      </c>
      <c r="Y34" s="33">
        <v>3</v>
      </c>
      <c r="Z34" s="33">
        <v>3</v>
      </c>
      <c r="AA34" s="33">
        <v>3</v>
      </c>
      <c r="AB34" s="33">
        <v>3</v>
      </c>
      <c r="AC34" s="33">
        <v>3</v>
      </c>
      <c r="AD34" s="33">
        <v>3</v>
      </c>
      <c r="AE34" s="33">
        <v>3</v>
      </c>
      <c r="AF34" s="33">
        <v>3</v>
      </c>
      <c r="AG34" s="33">
        <v>3</v>
      </c>
      <c r="AH34" s="33">
        <v>3</v>
      </c>
      <c r="AI34" s="33">
        <v>3</v>
      </c>
      <c r="AJ34" s="33">
        <v>3</v>
      </c>
      <c r="AK34" s="33">
        <v>3</v>
      </c>
      <c r="AL34" s="33">
        <v>3</v>
      </c>
      <c r="AM34" s="33">
        <v>3</v>
      </c>
      <c r="AN34" s="33">
        <v>3</v>
      </c>
      <c r="AO34" s="33">
        <v>3</v>
      </c>
      <c r="AP34" s="33">
        <v>3</v>
      </c>
      <c r="AQ34" s="33">
        <v>3</v>
      </c>
      <c r="AR34" s="33">
        <v>3</v>
      </c>
      <c r="AS34" s="33">
        <v>3</v>
      </c>
      <c r="AT34" s="33">
        <v>3</v>
      </c>
      <c r="AU34" s="45" t="s">
        <v>102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132">
        <f>SUM(E34:BE34)</f>
        <v>100</v>
      </c>
    </row>
    <row r="35" spans="1:58" ht="12.75">
      <c r="A35" s="144"/>
      <c r="B35" s="143"/>
      <c r="C35" s="143"/>
      <c r="D35" s="40" t="s">
        <v>18</v>
      </c>
      <c r="E35" s="46">
        <v>1</v>
      </c>
      <c r="F35" s="46">
        <v>1</v>
      </c>
      <c r="G35" s="46">
        <v>1</v>
      </c>
      <c r="H35" s="46">
        <v>1</v>
      </c>
      <c r="I35" s="46">
        <v>1</v>
      </c>
      <c r="J35" s="46">
        <v>1</v>
      </c>
      <c r="K35" s="46">
        <v>1</v>
      </c>
      <c r="L35" s="46">
        <v>1</v>
      </c>
      <c r="M35" s="46">
        <v>1</v>
      </c>
      <c r="N35" s="46">
        <v>1</v>
      </c>
      <c r="O35" s="46">
        <v>1</v>
      </c>
      <c r="P35" s="46">
        <v>1</v>
      </c>
      <c r="Q35" s="46">
        <v>1</v>
      </c>
      <c r="R35" s="46">
        <v>1</v>
      </c>
      <c r="S35" s="46">
        <v>1</v>
      </c>
      <c r="T35" s="46">
        <v>1</v>
      </c>
      <c r="U35" s="44" t="s">
        <v>102</v>
      </c>
      <c r="V35" s="11">
        <v>0</v>
      </c>
      <c r="W35" s="11">
        <v>0</v>
      </c>
      <c r="X35" s="39">
        <v>1</v>
      </c>
      <c r="Y35" s="39">
        <v>1.5</v>
      </c>
      <c r="Z35" s="39">
        <v>1.5</v>
      </c>
      <c r="AA35" s="39">
        <v>1.5</v>
      </c>
      <c r="AB35" s="39">
        <v>1.5</v>
      </c>
      <c r="AC35" s="39">
        <v>1.5</v>
      </c>
      <c r="AD35" s="39">
        <v>1.5</v>
      </c>
      <c r="AE35" s="39">
        <v>1.5</v>
      </c>
      <c r="AF35" s="39">
        <v>1.5</v>
      </c>
      <c r="AG35" s="39">
        <v>1.5</v>
      </c>
      <c r="AH35" s="39">
        <v>1.5</v>
      </c>
      <c r="AI35" s="39">
        <v>1.5</v>
      </c>
      <c r="AJ35" s="39">
        <v>1.5</v>
      </c>
      <c r="AK35" s="39">
        <v>1.5</v>
      </c>
      <c r="AL35" s="39">
        <v>1.5</v>
      </c>
      <c r="AM35" s="39">
        <v>1.5</v>
      </c>
      <c r="AN35" s="39">
        <v>1.5</v>
      </c>
      <c r="AO35" s="39">
        <v>1.5</v>
      </c>
      <c r="AP35" s="39">
        <v>1.5</v>
      </c>
      <c r="AQ35" s="39">
        <v>1.5</v>
      </c>
      <c r="AR35" s="39">
        <v>1.5</v>
      </c>
      <c r="AS35" s="39">
        <v>1.5</v>
      </c>
      <c r="AT35" s="39">
        <v>1.5</v>
      </c>
      <c r="AU35" s="45" t="s">
        <v>102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132">
        <f t="shared" si="6"/>
        <v>50</v>
      </c>
    </row>
    <row r="36" spans="1:58" ht="12.75">
      <c r="A36" s="144"/>
      <c r="B36" s="142" t="s">
        <v>124</v>
      </c>
      <c r="C36" s="147" t="s">
        <v>123</v>
      </c>
      <c r="D36" s="40" t="s">
        <v>17</v>
      </c>
      <c r="E36" s="33">
        <v>3</v>
      </c>
      <c r="F36" s="33">
        <v>3</v>
      </c>
      <c r="G36" s="33">
        <v>3</v>
      </c>
      <c r="H36" s="33">
        <v>3</v>
      </c>
      <c r="I36" s="33">
        <v>3</v>
      </c>
      <c r="J36" s="33">
        <v>3</v>
      </c>
      <c r="K36" s="33">
        <v>3</v>
      </c>
      <c r="L36" s="33">
        <v>3</v>
      </c>
      <c r="M36" s="33">
        <v>3</v>
      </c>
      <c r="N36" s="33">
        <v>3</v>
      </c>
      <c r="O36" s="33">
        <v>3</v>
      </c>
      <c r="P36" s="33">
        <v>3</v>
      </c>
      <c r="Q36" s="33">
        <v>3</v>
      </c>
      <c r="R36" s="33">
        <v>3</v>
      </c>
      <c r="S36" s="33">
        <v>3</v>
      </c>
      <c r="T36" s="33">
        <v>3</v>
      </c>
      <c r="U36" s="44" t="s">
        <v>102</v>
      </c>
      <c r="V36" s="11">
        <v>0</v>
      </c>
      <c r="W36" s="11">
        <v>0</v>
      </c>
      <c r="X36" s="31">
        <v>1</v>
      </c>
      <c r="Y36" s="31">
        <v>1</v>
      </c>
      <c r="Z36" s="31">
        <v>1</v>
      </c>
      <c r="AA36" s="31">
        <v>1</v>
      </c>
      <c r="AB36" s="31">
        <v>1</v>
      </c>
      <c r="AC36" s="31">
        <v>1</v>
      </c>
      <c r="AD36" s="31">
        <v>1</v>
      </c>
      <c r="AE36" s="31">
        <v>1</v>
      </c>
      <c r="AF36" s="31">
        <v>1</v>
      </c>
      <c r="AG36" s="31">
        <v>1</v>
      </c>
      <c r="AH36" s="31">
        <v>1</v>
      </c>
      <c r="AI36" s="31">
        <v>1</v>
      </c>
      <c r="AJ36" s="31">
        <v>1</v>
      </c>
      <c r="AK36" s="31">
        <v>1</v>
      </c>
      <c r="AL36" s="31">
        <v>1</v>
      </c>
      <c r="AM36" s="31">
        <v>1</v>
      </c>
      <c r="AN36" s="31">
        <v>1</v>
      </c>
      <c r="AO36" s="31">
        <v>1</v>
      </c>
      <c r="AP36" s="31">
        <v>1</v>
      </c>
      <c r="AQ36" s="31">
        <v>1</v>
      </c>
      <c r="AR36" s="31">
        <v>1</v>
      </c>
      <c r="AS36" s="31">
        <v>1</v>
      </c>
      <c r="AT36" s="31">
        <v>2</v>
      </c>
      <c r="AU36" s="45" t="s">
        <v>102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132">
        <f t="shared" si="6"/>
        <v>72</v>
      </c>
    </row>
    <row r="37" spans="1:58" ht="12.75">
      <c r="A37" s="144"/>
      <c r="B37" s="143"/>
      <c r="C37" s="147"/>
      <c r="D37" s="40" t="s">
        <v>18</v>
      </c>
      <c r="E37" s="39">
        <v>1.5</v>
      </c>
      <c r="F37" s="39">
        <v>1.5</v>
      </c>
      <c r="G37" s="39">
        <v>1.5</v>
      </c>
      <c r="H37" s="39">
        <v>1.5</v>
      </c>
      <c r="I37" s="39">
        <v>1.5</v>
      </c>
      <c r="J37" s="39">
        <v>1.5</v>
      </c>
      <c r="K37" s="39">
        <v>1.5</v>
      </c>
      <c r="L37" s="39">
        <v>1.5</v>
      </c>
      <c r="M37" s="39">
        <v>1.5</v>
      </c>
      <c r="N37" s="39">
        <v>1.5</v>
      </c>
      <c r="O37" s="39">
        <v>1.5</v>
      </c>
      <c r="P37" s="39">
        <v>1.5</v>
      </c>
      <c r="Q37" s="39">
        <v>1.5</v>
      </c>
      <c r="R37" s="39">
        <v>1.5</v>
      </c>
      <c r="S37" s="39">
        <v>1.5</v>
      </c>
      <c r="T37" s="39">
        <v>1.5</v>
      </c>
      <c r="U37" s="44" t="s">
        <v>102</v>
      </c>
      <c r="V37" s="11">
        <v>0</v>
      </c>
      <c r="W37" s="11">
        <v>0</v>
      </c>
      <c r="X37" s="47">
        <v>0.5</v>
      </c>
      <c r="Y37" s="47">
        <v>0.5</v>
      </c>
      <c r="Z37" s="47">
        <v>0.5</v>
      </c>
      <c r="AA37" s="47">
        <v>0.5</v>
      </c>
      <c r="AB37" s="47">
        <v>0.5</v>
      </c>
      <c r="AC37" s="47">
        <v>0.5</v>
      </c>
      <c r="AD37" s="47">
        <v>0.5</v>
      </c>
      <c r="AE37" s="47">
        <v>0.5</v>
      </c>
      <c r="AF37" s="47">
        <v>0.5</v>
      </c>
      <c r="AG37" s="47">
        <v>0.5</v>
      </c>
      <c r="AH37" s="47">
        <v>0.5</v>
      </c>
      <c r="AI37" s="47">
        <v>0.5</v>
      </c>
      <c r="AJ37" s="47">
        <v>0.5</v>
      </c>
      <c r="AK37" s="47">
        <v>0.5</v>
      </c>
      <c r="AL37" s="47">
        <v>0.5</v>
      </c>
      <c r="AM37" s="47">
        <v>0.5</v>
      </c>
      <c r="AN37" s="47">
        <v>0.5</v>
      </c>
      <c r="AO37" s="47">
        <v>0.5</v>
      </c>
      <c r="AP37" s="47">
        <v>0.5</v>
      </c>
      <c r="AQ37" s="47">
        <v>0.5</v>
      </c>
      <c r="AR37" s="47">
        <v>0.5</v>
      </c>
      <c r="AS37" s="47">
        <v>0.5</v>
      </c>
      <c r="AT37" s="47">
        <v>1</v>
      </c>
      <c r="AU37" s="45" t="s">
        <v>102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132">
        <f t="shared" si="6"/>
        <v>36</v>
      </c>
    </row>
    <row r="38" spans="1:58" ht="12.75">
      <c r="A38" s="144"/>
      <c r="B38" s="142" t="s">
        <v>150</v>
      </c>
      <c r="C38" s="142" t="s">
        <v>125</v>
      </c>
      <c r="D38" s="40" t="s">
        <v>17</v>
      </c>
      <c r="E38" s="31">
        <v>1</v>
      </c>
      <c r="F38" s="31">
        <v>1</v>
      </c>
      <c r="G38" s="31">
        <v>1</v>
      </c>
      <c r="H38" s="31">
        <v>1</v>
      </c>
      <c r="I38" s="31">
        <v>1</v>
      </c>
      <c r="J38" s="31">
        <v>1</v>
      </c>
      <c r="K38" s="31">
        <v>1</v>
      </c>
      <c r="L38" s="31">
        <v>1</v>
      </c>
      <c r="M38" s="31">
        <v>1</v>
      </c>
      <c r="N38" s="31">
        <v>1</v>
      </c>
      <c r="O38" s="31">
        <v>1</v>
      </c>
      <c r="P38" s="31">
        <v>1</v>
      </c>
      <c r="Q38" s="31">
        <v>1</v>
      </c>
      <c r="R38" s="31">
        <v>1</v>
      </c>
      <c r="S38" s="31">
        <v>1</v>
      </c>
      <c r="T38" s="31">
        <v>1</v>
      </c>
      <c r="U38" s="44" t="s">
        <v>102</v>
      </c>
      <c r="V38" s="11">
        <v>0</v>
      </c>
      <c r="W38" s="11">
        <v>0</v>
      </c>
      <c r="X38" s="33">
        <v>3</v>
      </c>
      <c r="Y38" s="33">
        <v>3</v>
      </c>
      <c r="Z38" s="33">
        <v>3</v>
      </c>
      <c r="AA38" s="33">
        <v>3</v>
      </c>
      <c r="AB38" s="33">
        <v>3</v>
      </c>
      <c r="AC38" s="33">
        <v>3</v>
      </c>
      <c r="AD38" s="33">
        <v>3</v>
      </c>
      <c r="AE38" s="33">
        <v>3</v>
      </c>
      <c r="AF38" s="33">
        <v>3</v>
      </c>
      <c r="AG38" s="33">
        <v>3</v>
      </c>
      <c r="AH38" s="33">
        <v>3</v>
      </c>
      <c r="AI38" s="33">
        <v>3</v>
      </c>
      <c r="AJ38" s="33">
        <v>3</v>
      </c>
      <c r="AK38" s="33">
        <v>3</v>
      </c>
      <c r="AL38" s="33">
        <v>3</v>
      </c>
      <c r="AM38" s="33">
        <v>3</v>
      </c>
      <c r="AN38" s="33">
        <v>3</v>
      </c>
      <c r="AO38" s="33">
        <v>3</v>
      </c>
      <c r="AP38" s="33">
        <v>3</v>
      </c>
      <c r="AQ38" s="33">
        <v>3</v>
      </c>
      <c r="AR38" s="33">
        <v>3</v>
      </c>
      <c r="AS38" s="33">
        <v>3</v>
      </c>
      <c r="AT38" s="33">
        <v>3</v>
      </c>
      <c r="AU38" s="45" t="s">
        <v>102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133">
        <f t="shared" si="6"/>
        <v>85</v>
      </c>
    </row>
    <row r="39" spans="1:58" ht="12.75">
      <c r="A39" s="144"/>
      <c r="B39" s="143"/>
      <c r="C39" s="143"/>
      <c r="D39" s="40" t="s">
        <v>18</v>
      </c>
      <c r="E39" s="47">
        <v>0.5</v>
      </c>
      <c r="F39" s="47">
        <v>0.5</v>
      </c>
      <c r="G39" s="47">
        <v>0.5</v>
      </c>
      <c r="H39" s="47">
        <v>0.5</v>
      </c>
      <c r="I39" s="47">
        <v>0.5</v>
      </c>
      <c r="J39" s="47">
        <v>0.5</v>
      </c>
      <c r="K39" s="47">
        <v>0.5</v>
      </c>
      <c r="L39" s="47">
        <v>0.5</v>
      </c>
      <c r="M39" s="47">
        <v>0.5</v>
      </c>
      <c r="N39" s="47">
        <v>0.5</v>
      </c>
      <c r="O39" s="47">
        <v>0.5</v>
      </c>
      <c r="P39" s="47">
        <v>0.5</v>
      </c>
      <c r="Q39" s="47">
        <v>0.5</v>
      </c>
      <c r="R39" s="47">
        <v>0.5</v>
      </c>
      <c r="S39" s="47">
        <v>0.5</v>
      </c>
      <c r="T39" s="47">
        <v>0.5</v>
      </c>
      <c r="U39" s="44" t="s">
        <v>102</v>
      </c>
      <c r="V39" s="11">
        <v>0</v>
      </c>
      <c r="W39" s="11">
        <v>0</v>
      </c>
      <c r="X39" s="39">
        <v>1.5</v>
      </c>
      <c r="Y39" s="39">
        <v>1.5</v>
      </c>
      <c r="Z39" s="39">
        <v>1.5</v>
      </c>
      <c r="AA39" s="39">
        <v>1.5</v>
      </c>
      <c r="AB39" s="39">
        <v>1.5</v>
      </c>
      <c r="AC39" s="39">
        <v>1.5</v>
      </c>
      <c r="AD39" s="39">
        <v>1.5</v>
      </c>
      <c r="AE39" s="39">
        <v>1.5</v>
      </c>
      <c r="AF39" s="39">
        <v>1.5</v>
      </c>
      <c r="AG39" s="39">
        <v>1.5</v>
      </c>
      <c r="AH39" s="39">
        <v>1.5</v>
      </c>
      <c r="AI39" s="39">
        <v>1.5</v>
      </c>
      <c r="AJ39" s="39">
        <v>1.5</v>
      </c>
      <c r="AK39" s="39">
        <v>1.5</v>
      </c>
      <c r="AL39" s="39">
        <v>1.5</v>
      </c>
      <c r="AM39" s="39">
        <v>1.5</v>
      </c>
      <c r="AN39" s="39">
        <v>1.5</v>
      </c>
      <c r="AO39" s="39">
        <v>1.5</v>
      </c>
      <c r="AP39" s="39">
        <v>1.5</v>
      </c>
      <c r="AQ39" s="39">
        <v>1.5</v>
      </c>
      <c r="AR39" s="39">
        <v>1.5</v>
      </c>
      <c r="AS39" s="39">
        <v>1.5</v>
      </c>
      <c r="AT39" s="39">
        <v>1.5</v>
      </c>
      <c r="AU39" s="45" t="s">
        <v>102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133">
        <f t="shared" si="6"/>
        <v>42.5</v>
      </c>
    </row>
    <row r="40" spans="1:58" ht="12.75">
      <c r="A40" s="144"/>
      <c r="B40" s="142" t="s">
        <v>126</v>
      </c>
      <c r="C40" s="142" t="s">
        <v>110</v>
      </c>
      <c r="D40" s="40" t="s">
        <v>17</v>
      </c>
      <c r="E40" s="46">
        <v>2</v>
      </c>
      <c r="F40" s="46">
        <v>2</v>
      </c>
      <c r="G40" s="46">
        <v>2</v>
      </c>
      <c r="H40" s="46">
        <v>2</v>
      </c>
      <c r="I40" s="46">
        <v>1</v>
      </c>
      <c r="J40" s="46">
        <v>1</v>
      </c>
      <c r="K40" s="46">
        <v>1</v>
      </c>
      <c r="L40" s="46">
        <v>1</v>
      </c>
      <c r="M40" s="46">
        <v>1</v>
      </c>
      <c r="N40" s="46">
        <v>1</v>
      </c>
      <c r="O40" s="46">
        <v>1</v>
      </c>
      <c r="P40" s="46">
        <v>1</v>
      </c>
      <c r="Q40" s="46">
        <v>1</v>
      </c>
      <c r="R40" s="46">
        <v>1</v>
      </c>
      <c r="S40" s="46">
        <v>1</v>
      </c>
      <c r="T40" s="46">
        <v>1</v>
      </c>
      <c r="U40" s="44" t="s">
        <v>102</v>
      </c>
      <c r="V40" s="11">
        <v>0</v>
      </c>
      <c r="W40" s="11">
        <v>0</v>
      </c>
      <c r="X40" s="48">
        <v>1</v>
      </c>
      <c r="Y40" s="48">
        <v>1</v>
      </c>
      <c r="Z40" s="48">
        <v>1</v>
      </c>
      <c r="AA40" s="48">
        <v>1</v>
      </c>
      <c r="AB40" s="48">
        <v>1</v>
      </c>
      <c r="AC40" s="48">
        <v>1</v>
      </c>
      <c r="AD40" s="48">
        <v>1</v>
      </c>
      <c r="AE40" s="48">
        <v>1</v>
      </c>
      <c r="AF40" s="48">
        <v>1</v>
      </c>
      <c r="AG40" s="48">
        <v>1</v>
      </c>
      <c r="AH40" s="48">
        <v>1</v>
      </c>
      <c r="AI40" s="48">
        <v>1</v>
      </c>
      <c r="AJ40" s="48">
        <v>1</v>
      </c>
      <c r="AK40" s="48">
        <v>1</v>
      </c>
      <c r="AL40" s="48">
        <v>1</v>
      </c>
      <c r="AM40" s="48">
        <v>1</v>
      </c>
      <c r="AN40" s="48"/>
      <c r="AO40" s="48"/>
      <c r="AP40" s="48"/>
      <c r="AQ40" s="48"/>
      <c r="AR40" s="48"/>
      <c r="AS40" s="48"/>
      <c r="AT40" s="48"/>
      <c r="AU40" s="45" t="s">
        <v>102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132">
        <f t="shared" si="6"/>
        <v>36</v>
      </c>
    </row>
    <row r="41" spans="1:58" ht="12.75">
      <c r="A41" s="144"/>
      <c r="B41" s="143"/>
      <c r="C41" s="143"/>
      <c r="D41" s="40" t="s">
        <v>18</v>
      </c>
      <c r="E41" s="46">
        <v>1</v>
      </c>
      <c r="F41" s="46">
        <v>1</v>
      </c>
      <c r="G41" s="46">
        <v>1</v>
      </c>
      <c r="H41" s="46">
        <v>1</v>
      </c>
      <c r="I41" s="39">
        <v>0.5</v>
      </c>
      <c r="J41" s="39">
        <v>0.5</v>
      </c>
      <c r="K41" s="39">
        <v>0.5</v>
      </c>
      <c r="L41" s="39">
        <v>0.5</v>
      </c>
      <c r="M41" s="39">
        <v>0.5</v>
      </c>
      <c r="N41" s="39">
        <v>0.5</v>
      </c>
      <c r="O41" s="39">
        <v>0.5</v>
      </c>
      <c r="P41" s="39">
        <v>0.5</v>
      </c>
      <c r="Q41" s="39">
        <v>0.5</v>
      </c>
      <c r="R41" s="39">
        <v>0.5</v>
      </c>
      <c r="S41" s="39">
        <v>0.5</v>
      </c>
      <c r="T41" s="39">
        <v>0.5</v>
      </c>
      <c r="U41" s="44" t="s">
        <v>102</v>
      </c>
      <c r="V41" s="11">
        <v>0</v>
      </c>
      <c r="W41" s="11">
        <v>0</v>
      </c>
      <c r="X41" s="47">
        <v>0.5</v>
      </c>
      <c r="Y41" s="47">
        <v>0.5</v>
      </c>
      <c r="Z41" s="47">
        <v>0.5</v>
      </c>
      <c r="AA41" s="47">
        <v>0.5</v>
      </c>
      <c r="AB41" s="47">
        <v>0.5</v>
      </c>
      <c r="AC41" s="47">
        <v>0.5</v>
      </c>
      <c r="AD41" s="47">
        <v>0.5</v>
      </c>
      <c r="AE41" s="47">
        <v>0.5</v>
      </c>
      <c r="AF41" s="47">
        <v>0.5</v>
      </c>
      <c r="AG41" s="47">
        <v>0.5</v>
      </c>
      <c r="AH41" s="47">
        <v>0.5</v>
      </c>
      <c r="AI41" s="47">
        <v>0.5</v>
      </c>
      <c r="AJ41" s="47">
        <v>0.5</v>
      </c>
      <c r="AK41" s="47">
        <v>0.5</v>
      </c>
      <c r="AL41" s="47">
        <v>0.5</v>
      </c>
      <c r="AM41" s="47">
        <v>0.5</v>
      </c>
      <c r="AN41" s="48"/>
      <c r="AO41" s="48"/>
      <c r="AP41" s="48"/>
      <c r="AQ41" s="48"/>
      <c r="AR41" s="47"/>
      <c r="AS41" s="47"/>
      <c r="AT41" s="47"/>
      <c r="AU41" s="45" t="s">
        <v>102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132">
        <f t="shared" si="6"/>
        <v>18</v>
      </c>
    </row>
    <row r="42" spans="1:58" ht="12.75">
      <c r="A42" s="144"/>
      <c r="B42" s="145" t="s">
        <v>127</v>
      </c>
      <c r="C42" s="145" t="s">
        <v>89</v>
      </c>
      <c r="D42" s="93" t="s">
        <v>17</v>
      </c>
      <c r="E42" s="109">
        <f>SUM(E44)</f>
        <v>0</v>
      </c>
      <c r="F42" s="109">
        <f aca="true" t="shared" si="7" ref="F42:BE42">SUM(F44)</f>
        <v>0</v>
      </c>
      <c r="G42" s="109">
        <f t="shared" si="7"/>
        <v>0</v>
      </c>
      <c r="H42" s="109">
        <f t="shared" si="7"/>
        <v>0</v>
      </c>
      <c r="I42" s="109">
        <f t="shared" si="7"/>
        <v>0</v>
      </c>
      <c r="J42" s="109">
        <f t="shared" si="7"/>
        <v>0</v>
      </c>
      <c r="K42" s="109">
        <f t="shared" si="7"/>
        <v>0</v>
      </c>
      <c r="L42" s="109">
        <f t="shared" si="7"/>
        <v>0</v>
      </c>
      <c r="M42" s="109">
        <f t="shared" si="7"/>
        <v>0</v>
      </c>
      <c r="N42" s="109">
        <f t="shared" si="7"/>
        <v>0</v>
      </c>
      <c r="O42" s="109">
        <f t="shared" si="7"/>
        <v>0</v>
      </c>
      <c r="P42" s="109">
        <f t="shared" si="7"/>
        <v>0</v>
      </c>
      <c r="Q42" s="109">
        <f t="shared" si="7"/>
        <v>0</v>
      </c>
      <c r="R42" s="109">
        <f t="shared" si="7"/>
        <v>0</v>
      </c>
      <c r="S42" s="109">
        <f t="shared" si="7"/>
        <v>0</v>
      </c>
      <c r="T42" s="109">
        <f t="shared" si="7"/>
        <v>0</v>
      </c>
      <c r="U42" s="44" t="s">
        <v>102</v>
      </c>
      <c r="V42" s="109">
        <f t="shared" si="7"/>
        <v>0</v>
      </c>
      <c r="W42" s="109">
        <f t="shared" si="7"/>
        <v>0</v>
      </c>
      <c r="X42" s="109">
        <f t="shared" si="7"/>
        <v>2</v>
      </c>
      <c r="Y42" s="109">
        <f t="shared" si="7"/>
        <v>2</v>
      </c>
      <c r="Z42" s="109">
        <f t="shared" si="7"/>
        <v>2</v>
      </c>
      <c r="AA42" s="109">
        <f t="shared" si="7"/>
        <v>2</v>
      </c>
      <c r="AB42" s="109">
        <f t="shared" si="7"/>
        <v>2</v>
      </c>
      <c r="AC42" s="109">
        <f t="shared" si="7"/>
        <v>2</v>
      </c>
      <c r="AD42" s="109">
        <f t="shared" si="7"/>
        <v>2</v>
      </c>
      <c r="AE42" s="109">
        <f t="shared" si="7"/>
        <v>2</v>
      </c>
      <c r="AF42" s="109">
        <f t="shared" si="7"/>
        <v>2</v>
      </c>
      <c r="AG42" s="109">
        <f t="shared" si="7"/>
        <v>2</v>
      </c>
      <c r="AH42" s="109">
        <f t="shared" si="7"/>
        <v>2</v>
      </c>
      <c r="AI42" s="109">
        <f t="shared" si="7"/>
        <v>2</v>
      </c>
      <c r="AJ42" s="109">
        <f t="shared" si="7"/>
        <v>2</v>
      </c>
      <c r="AK42" s="109">
        <f t="shared" si="7"/>
        <v>2</v>
      </c>
      <c r="AL42" s="109">
        <f t="shared" si="7"/>
        <v>2</v>
      </c>
      <c r="AM42" s="109">
        <f t="shared" si="7"/>
        <v>2</v>
      </c>
      <c r="AN42" s="109">
        <f t="shared" si="7"/>
        <v>3</v>
      </c>
      <c r="AO42" s="109">
        <f t="shared" si="7"/>
        <v>3</v>
      </c>
      <c r="AP42" s="109">
        <f t="shared" si="7"/>
        <v>3</v>
      </c>
      <c r="AQ42" s="109">
        <f t="shared" si="7"/>
        <v>3</v>
      </c>
      <c r="AR42" s="109">
        <f t="shared" si="7"/>
        <v>2</v>
      </c>
      <c r="AS42" s="109">
        <f t="shared" si="7"/>
        <v>2</v>
      </c>
      <c r="AT42" s="109">
        <f t="shared" si="7"/>
        <v>2</v>
      </c>
      <c r="AU42" s="45" t="s">
        <v>102</v>
      </c>
      <c r="AV42" s="109">
        <f t="shared" si="7"/>
        <v>0</v>
      </c>
      <c r="AW42" s="109">
        <f t="shared" si="7"/>
        <v>0</v>
      </c>
      <c r="AX42" s="109">
        <f t="shared" si="7"/>
        <v>0</v>
      </c>
      <c r="AY42" s="109">
        <f t="shared" si="7"/>
        <v>0</v>
      </c>
      <c r="AZ42" s="109">
        <f t="shared" si="7"/>
        <v>0</v>
      </c>
      <c r="BA42" s="109">
        <f t="shared" si="7"/>
        <v>0</v>
      </c>
      <c r="BB42" s="109">
        <f t="shared" si="7"/>
        <v>0</v>
      </c>
      <c r="BC42" s="109">
        <f t="shared" si="7"/>
        <v>0</v>
      </c>
      <c r="BD42" s="109">
        <f t="shared" si="7"/>
        <v>0</v>
      </c>
      <c r="BE42" s="109">
        <f t="shared" si="7"/>
        <v>0</v>
      </c>
      <c r="BF42" s="109">
        <f t="shared" si="6"/>
        <v>50</v>
      </c>
    </row>
    <row r="43" spans="1:58" ht="12.75">
      <c r="A43" s="144"/>
      <c r="B43" s="146"/>
      <c r="C43" s="146"/>
      <c r="D43" s="93" t="s">
        <v>18</v>
      </c>
      <c r="E43" s="109">
        <f>SUM(E45)</f>
        <v>0</v>
      </c>
      <c r="F43" s="109">
        <f aca="true" t="shared" si="8" ref="F43:BE43">SUM(F45)</f>
        <v>0</v>
      </c>
      <c r="G43" s="109">
        <f t="shared" si="8"/>
        <v>0</v>
      </c>
      <c r="H43" s="109">
        <f t="shared" si="8"/>
        <v>0</v>
      </c>
      <c r="I43" s="109">
        <f t="shared" si="8"/>
        <v>0</v>
      </c>
      <c r="J43" s="109">
        <f t="shared" si="8"/>
        <v>0</v>
      </c>
      <c r="K43" s="109">
        <f t="shared" si="8"/>
        <v>0</v>
      </c>
      <c r="L43" s="109">
        <f t="shared" si="8"/>
        <v>0</v>
      </c>
      <c r="M43" s="109">
        <f t="shared" si="8"/>
        <v>0</v>
      </c>
      <c r="N43" s="109">
        <f t="shared" si="8"/>
        <v>0</v>
      </c>
      <c r="O43" s="109">
        <f t="shared" si="8"/>
        <v>0</v>
      </c>
      <c r="P43" s="109">
        <f t="shared" si="8"/>
        <v>0</v>
      </c>
      <c r="Q43" s="109">
        <f t="shared" si="8"/>
        <v>0</v>
      </c>
      <c r="R43" s="109">
        <f t="shared" si="8"/>
        <v>0</v>
      </c>
      <c r="S43" s="109">
        <f t="shared" si="8"/>
        <v>0</v>
      </c>
      <c r="T43" s="109">
        <f t="shared" si="8"/>
        <v>0</v>
      </c>
      <c r="U43" s="44" t="s">
        <v>102</v>
      </c>
      <c r="V43" s="109">
        <f t="shared" si="8"/>
        <v>0</v>
      </c>
      <c r="W43" s="109">
        <f t="shared" si="8"/>
        <v>0</v>
      </c>
      <c r="X43" s="109">
        <f t="shared" si="8"/>
        <v>1</v>
      </c>
      <c r="Y43" s="109">
        <f t="shared" si="8"/>
        <v>1</v>
      </c>
      <c r="Z43" s="109">
        <f t="shared" si="8"/>
        <v>1</v>
      </c>
      <c r="AA43" s="109">
        <f t="shared" si="8"/>
        <v>1</v>
      </c>
      <c r="AB43" s="109">
        <f t="shared" si="8"/>
        <v>1</v>
      </c>
      <c r="AC43" s="109">
        <f t="shared" si="8"/>
        <v>1</v>
      </c>
      <c r="AD43" s="109">
        <f t="shared" si="8"/>
        <v>1</v>
      </c>
      <c r="AE43" s="109">
        <f t="shared" si="8"/>
        <v>1</v>
      </c>
      <c r="AF43" s="109">
        <f t="shared" si="8"/>
        <v>1</v>
      </c>
      <c r="AG43" s="109">
        <f t="shared" si="8"/>
        <v>1</v>
      </c>
      <c r="AH43" s="109">
        <f t="shared" si="8"/>
        <v>1</v>
      </c>
      <c r="AI43" s="109">
        <f t="shared" si="8"/>
        <v>1</v>
      </c>
      <c r="AJ43" s="109">
        <f t="shared" si="8"/>
        <v>1</v>
      </c>
      <c r="AK43" s="109">
        <f t="shared" si="8"/>
        <v>1</v>
      </c>
      <c r="AL43" s="109">
        <f t="shared" si="8"/>
        <v>1</v>
      </c>
      <c r="AM43" s="109">
        <f t="shared" si="8"/>
        <v>1</v>
      </c>
      <c r="AN43" s="109">
        <f t="shared" si="8"/>
        <v>1.5</v>
      </c>
      <c r="AO43" s="109">
        <f t="shared" si="8"/>
        <v>1.5</v>
      </c>
      <c r="AP43" s="109">
        <f t="shared" si="8"/>
        <v>1.5</v>
      </c>
      <c r="AQ43" s="109">
        <f t="shared" si="8"/>
        <v>1.5</v>
      </c>
      <c r="AR43" s="109">
        <f t="shared" si="8"/>
        <v>1</v>
      </c>
      <c r="AS43" s="109">
        <f t="shared" si="8"/>
        <v>1</v>
      </c>
      <c r="AT43" s="109">
        <f t="shared" si="8"/>
        <v>1</v>
      </c>
      <c r="AU43" s="45" t="s">
        <v>102</v>
      </c>
      <c r="AV43" s="109">
        <f t="shared" si="8"/>
        <v>0</v>
      </c>
      <c r="AW43" s="109">
        <f t="shared" si="8"/>
        <v>0</v>
      </c>
      <c r="AX43" s="109">
        <f t="shared" si="8"/>
        <v>0</v>
      </c>
      <c r="AY43" s="109">
        <f t="shared" si="8"/>
        <v>0</v>
      </c>
      <c r="AZ43" s="109">
        <f t="shared" si="8"/>
        <v>0</v>
      </c>
      <c r="BA43" s="109">
        <f t="shared" si="8"/>
        <v>0</v>
      </c>
      <c r="BB43" s="109">
        <f t="shared" si="8"/>
        <v>0</v>
      </c>
      <c r="BC43" s="109">
        <f t="shared" si="8"/>
        <v>0</v>
      </c>
      <c r="BD43" s="109">
        <f t="shared" si="8"/>
        <v>0</v>
      </c>
      <c r="BE43" s="109">
        <f t="shared" si="8"/>
        <v>0</v>
      </c>
      <c r="BF43" s="109">
        <f t="shared" si="6"/>
        <v>25</v>
      </c>
    </row>
    <row r="44" spans="1:58" ht="12.75">
      <c r="A44" s="144"/>
      <c r="B44" s="142" t="s">
        <v>128</v>
      </c>
      <c r="C44" s="142" t="s">
        <v>129</v>
      </c>
      <c r="D44" s="40" t="s">
        <v>17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4" t="s">
        <v>102</v>
      </c>
      <c r="V44" s="11">
        <v>0</v>
      </c>
      <c r="W44" s="11">
        <v>0</v>
      </c>
      <c r="X44" s="48">
        <v>2</v>
      </c>
      <c r="Y44" s="48">
        <v>2</v>
      </c>
      <c r="Z44" s="48">
        <v>2</v>
      </c>
      <c r="AA44" s="48">
        <v>2</v>
      </c>
      <c r="AB44" s="48">
        <v>2</v>
      </c>
      <c r="AC44" s="48">
        <v>2</v>
      </c>
      <c r="AD44" s="48">
        <v>2</v>
      </c>
      <c r="AE44" s="48">
        <v>2</v>
      </c>
      <c r="AF44" s="48">
        <v>2</v>
      </c>
      <c r="AG44" s="48">
        <v>2</v>
      </c>
      <c r="AH44" s="48">
        <v>2</v>
      </c>
      <c r="AI44" s="48">
        <v>2</v>
      </c>
      <c r="AJ44" s="48">
        <v>2</v>
      </c>
      <c r="AK44" s="48">
        <v>2</v>
      </c>
      <c r="AL44" s="48">
        <v>2</v>
      </c>
      <c r="AM44" s="48">
        <v>2</v>
      </c>
      <c r="AN44" s="48">
        <v>3</v>
      </c>
      <c r="AO44" s="48">
        <v>3</v>
      </c>
      <c r="AP44" s="48">
        <v>3</v>
      </c>
      <c r="AQ44" s="48">
        <v>3</v>
      </c>
      <c r="AR44" s="48">
        <v>2</v>
      </c>
      <c r="AS44" s="48">
        <v>2</v>
      </c>
      <c r="AT44" s="48">
        <v>2</v>
      </c>
      <c r="AU44" s="45" t="s">
        <v>102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132">
        <f t="shared" si="6"/>
        <v>50</v>
      </c>
    </row>
    <row r="45" spans="1:58" ht="12.75">
      <c r="A45" s="144"/>
      <c r="B45" s="143"/>
      <c r="C45" s="143"/>
      <c r="D45" s="40" t="s">
        <v>18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4" t="s">
        <v>102</v>
      </c>
      <c r="V45" s="11">
        <v>0</v>
      </c>
      <c r="W45" s="11">
        <v>0</v>
      </c>
      <c r="X45" s="47">
        <v>1</v>
      </c>
      <c r="Y45" s="47">
        <v>1</v>
      </c>
      <c r="Z45" s="47">
        <v>1</v>
      </c>
      <c r="AA45" s="47">
        <v>1</v>
      </c>
      <c r="AB45" s="47">
        <v>1</v>
      </c>
      <c r="AC45" s="47">
        <v>1</v>
      </c>
      <c r="AD45" s="47">
        <v>1</v>
      </c>
      <c r="AE45" s="47">
        <v>1</v>
      </c>
      <c r="AF45" s="47">
        <v>1</v>
      </c>
      <c r="AG45" s="47">
        <v>1</v>
      </c>
      <c r="AH45" s="47">
        <v>1</v>
      </c>
      <c r="AI45" s="47">
        <v>1</v>
      </c>
      <c r="AJ45" s="47">
        <v>1</v>
      </c>
      <c r="AK45" s="47">
        <v>1</v>
      </c>
      <c r="AL45" s="47">
        <v>1</v>
      </c>
      <c r="AM45" s="47">
        <v>1</v>
      </c>
      <c r="AN45" s="47">
        <v>1.5</v>
      </c>
      <c r="AO45" s="47">
        <v>1.5</v>
      </c>
      <c r="AP45" s="47">
        <v>1.5</v>
      </c>
      <c r="AQ45" s="47">
        <v>1.5</v>
      </c>
      <c r="AR45" s="47">
        <v>1</v>
      </c>
      <c r="AS45" s="47">
        <v>1</v>
      </c>
      <c r="AT45" s="47">
        <v>1</v>
      </c>
      <c r="AU45" s="45" t="s">
        <v>102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132">
        <f t="shared" si="6"/>
        <v>25</v>
      </c>
    </row>
    <row r="46" spans="1:58" ht="12.75">
      <c r="A46" s="144"/>
      <c r="B46" s="145" t="s">
        <v>148</v>
      </c>
      <c r="C46" s="145" t="s">
        <v>142</v>
      </c>
      <c r="D46" s="93" t="s">
        <v>17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44" t="s">
        <v>102</v>
      </c>
      <c r="V46" s="50">
        <v>0</v>
      </c>
      <c r="W46" s="50">
        <v>0</v>
      </c>
      <c r="X46" s="112">
        <f>SUM(X48)</f>
        <v>2</v>
      </c>
      <c r="Y46" s="112">
        <f aca="true" t="shared" si="9" ref="Y46:AT46">SUM(Y48)</f>
        <v>2</v>
      </c>
      <c r="Z46" s="112">
        <f t="shared" si="9"/>
        <v>2</v>
      </c>
      <c r="AA46" s="112">
        <f t="shared" si="9"/>
        <v>2</v>
      </c>
      <c r="AB46" s="112">
        <f t="shared" si="9"/>
        <v>2</v>
      </c>
      <c r="AC46" s="112">
        <f t="shared" si="9"/>
        <v>2</v>
      </c>
      <c r="AD46" s="112">
        <f t="shared" si="9"/>
        <v>2</v>
      </c>
      <c r="AE46" s="112">
        <f t="shared" si="9"/>
        <v>2</v>
      </c>
      <c r="AF46" s="112">
        <f t="shared" si="9"/>
        <v>2</v>
      </c>
      <c r="AG46" s="112">
        <f t="shared" si="9"/>
        <v>2</v>
      </c>
      <c r="AH46" s="112">
        <f t="shared" si="9"/>
        <v>2</v>
      </c>
      <c r="AI46" s="112">
        <f t="shared" si="9"/>
        <v>2</v>
      </c>
      <c r="AJ46" s="112">
        <f t="shared" si="9"/>
        <v>2</v>
      </c>
      <c r="AK46" s="112">
        <f t="shared" si="9"/>
        <v>2</v>
      </c>
      <c r="AL46" s="112">
        <f t="shared" si="9"/>
        <v>2</v>
      </c>
      <c r="AM46" s="112">
        <f t="shared" si="9"/>
        <v>2</v>
      </c>
      <c r="AN46" s="112">
        <f t="shared" si="9"/>
        <v>2</v>
      </c>
      <c r="AO46" s="112">
        <f t="shared" si="9"/>
        <v>2</v>
      </c>
      <c r="AP46" s="112">
        <f t="shared" si="9"/>
        <v>2</v>
      </c>
      <c r="AQ46" s="112">
        <f t="shared" si="9"/>
        <v>2</v>
      </c>
      <c r="AR46" s="112">
        <f t="shared" si="9"/>
        <v>2</v>
      </c>
      <c r="AS46" s="112">
        <f t="shared" si="9"/>
        <v>2</v>
      </c>
      <c r="AT46" s="112">
        <f t="shared" si="9"/>
        <v>2</v>
      </c>
      <c r="AU46" s="45" t="s">
        <v>102</v>
      </c>
      <c r="AV46" s="109">
        <f aca="true" t="shared" si="10" ref="AV46:BE46">SUM(AV48)</f>
        <v>0</v>
      </c>
      <c r="AW46" s="109">
        <f t="shared" si="10"/>
        <v>0</v>
      </c>
      <c r="AX46" s="109">
        <f t="shared" si="10"/>
        <v>0</v>
      </c>
      <c r="AY46" s="109">
        <f t="shared" si="10"/>
        <v>0</v>
      </c>
      <c r="AZ46" s="109">
        <f t="shared" si="10"/>
        <v>0</v>
      </c>
      <c r="BA46" s="109">
        <f t="shared" si="10"/>
        <v>0</v>
      </c>
      <c r="BB46" s="109">
        <f t="shared" si="10"/>
        <v>0</v>
      </c>
      <c r="BC46" s="109">
        <f t="shared" si="10"/>
        <v>0</v>
      </c>
      <c r="BD46" s="109">
        <f t="shared" si="10"/>
        <v>0</v>
      </c>
      <c r="BE46" s="109">
        <f t="shared" si="10"/>
        <v>0</v>
      </c>
      <c r="BF46" s="109">
        <f t="shared" si="6"/>
        <v>46</v>
      </c>
    </row>
    <row r="47" spans="1:58" ht="12.75">
      <c r="A47" s="144"/>
      <c r="B47" s="146"/>
      <c r="C47" s="146"/>
      <c r="D47" s="93" t="s">
        <v>18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44" t="s">
        <v>102</v>
      </c>
      <c r="V47" s="50">
        <v>0</v>
      </c>
      <c r="W47" s="50">
        <v>0</v>
      </c>
      <c r="X47" s="112">
        <f>SUM(X49)</f>
        <v>1</v>
      </c>
      <c r="Y47" s="112">
        <f aca="true" t="shared" si="11" ref="Y47:AT47">SUM(Y49)</f>
        <v>1</v>
      </c>
      <c r="Z47" s="112">
        <f t="shared" si="11"/>
        <v>1</v>
      </c>
      <c r="AA47" s="112">
        <f t="shared" si="11"/>
        <v>1</v>
      </c>
      <c r="AB47" s="112">
        <f t="shared" si="11"/>
        <v>1</v>
      </c>
      <c r="AC47" s="112">
        <f t="shared" si="11"/>
        <v>1</v>
      </c>
      <c r="AD47" s="112">
        <f t="shared" si="11"/>
        <v>1</v>
      </c>
      <c r="AE47" s="112">
        <f t="shared" si="11"/>
        <v>1</v>
      </c>
      <c r="AF47" s="112">
        <f t="shared" si="11"/>
        <v>1</v>
      </c>
      <c r="AG47" s="112">
        <f t="shared" si="11"/>
        <v>1</v>
      </c>
      <c r="AH47" s="112">
        <f t="shared" si="11"/>
        <v>1</v>
      </c>
      <c r="AI47" s="112">
        <f t="shared" si="11"/>
        <v>1</v>
      </c>
      <c r="AJ47" s="112">
        <f t="shared" si="11"/>
        <v>1</v>
      </c>
      <c r="AK47" s="112">
        <f t="shared" si="11"/>
        <v>1</v>
      </c>
      <c r="AL47" s="112">
        <f t="shared" si="11"/>
        <v>1</v>
      </c>
      <c r="AM47" s="112">
        <f t="shared" si="11"/>
        <v>1</v>
      </c>
      <c r="AN47" s="112">
        <f t="shared" si="11"/>
        <v>1</v>
      </c>
      <c r="AO47" s="112">
        <f t="shared" si="11"/>
        <v>1</v>
      </c>
      <c r="AP47" s="112">
        <f t="shared" si="11"/>
        <v>1</v>
      </c>
      <c r="AQ47" s="112">
        <f t="shared" si="11"/>
        <v>1</v>
      </c>
      <c r="AR47" s="112">
        <f t="shared" si="11"/>
        <v>1</v>
      </c>
      <c r="AS47" s="112">
        <f t="shared" si="11"/>
        <v>1</v>
      </c>
      <c r="AT47" s="112">
        <f t="shared" si="11"/>
        <v>1</v>
      </c>
      <c r="AU47" s="45" t="s">
        <v>102</v>
      </c>
      <c r="AV47" s="109">
        <f aca="true" t="shared" si="12" ref="AV47:BE47">SUM(AV49)</f>
        <v>0</v>
      </c>
      <c r="AW47" s="109">
        <f t="shared" si="12"/>
        <v>0</v>
      </c>
      <c r="AX47" s="109">
        <f t="shared" si="12"/>
        <v>0</v>
      </c>
      <c r="AY47" s="109">
        <f t="shared" si="12"/>
        <v>0</v>
      </c>
      <c r="AZ47" s="109">
        <f t="shared" si="12"/>
        <v>0</v>
      </c>
      <c r="BA47" s="109">
        <f t="shared" si="12"/>
        <v>0</v>
      </c>
      <c r="BB47" s="109">
        <f t="shared" si="12"/>
        <v>0</v>
      </c>
      <c r="BC47" s="109">
        <f t="shared" si="12"/>
        <v>0</v>
      </c>
      <c r="BD47" s="109">
        <f t="shared" si="12"/>
        <v>0</v>
      </c>
      <c r="BE47" s="109">
        <f t="shared" si="12"/>
        <v>0</v>
      </c>
      <c r="BF47" s="109">
        <f t="shared" si="6"/>
        <v>23</v>
      </c>
    </row>
    <row r="48" spans="1:58" ht="12.75">
      <c r="A48" s="144"/>
      <c r="B48" s="142" t="s">
        <v>143</v>
      </c>
      <c r="C48" s="142" t="s">
        <v>144</v>
      </c>
      <c r="D48" s="40" t="s">
        <v>17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4" t="s">
        <v>102</v>
      </c>
      <c r="V48" s="11">
        <v>0</v>
      </c>
      <c r="W48" s="11">
        <v>0</v>
      </c>
      <c r="X48" s="48">
        <v>2</v>
      </c>
      <c r="Y48" s="48">
        <v>2</v>
      </c>
      <c r="Z48" s="48">
        <v>2</v>
      </c>
      <c r="AA48" s="48">
        <v>2</v>
      </c>
      <c r="AB48" s="48">
        <v>2</v>
      </c>
      <c r="AC48" s="48">
        <v>2</v>
      </c>
      <c r="AD48" s="48">
        <v>2</v>
      </c>
      <c r="AE48" s="48">
        <v>2</v>
      </c>
      <c r="AF48" s="48">
        <v>2</v>
      </c>
      <c r="AG48" s="48">
        <v>2</v>
      </c>
      <c r="AH48" s="48">
        <v>2</v>
      </c>
      <c r="AI48" s="48">
        <v>2</v>
      </c>
      <c r="AJ48" s="48">
        <v>2</v>
      </c>
      <c r="AK48" s="48">
        <v>2</v>
      </c>
      <c r="AL48" s="48">
        <v>2</v>
      </c>
      <c r="AM48" s="48">
        <v>2</v>
      </c>
      <c r="AN48" s="48">
        <v>2</v>
      </c>
      <c r="AO48" s="48">
        <v>2</v>
      </c>
      <c r="AP48" s="48">
        <v>2</v>
      </c>
      <c r="AQ48" s="48">
        <v>2</v>
      </c>
      <c r="AR48" s="48">
        <v>2</v>
      </c>
      <c r="AS48" s="48">
        <v>2</v>
      </c>
      <c r="AT48" s="48">
        <v>2</v>
      </c>
      <c r="AU48" s="45" t="s">
        <v>102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132">
        <f t="shared" si="6"/>
        <v>46</v>
      </c>
    </row>
    <row r="49" spans="1:58" ht="12.75">
      <c r="A49" s="144"/>
      <c r="B49" s="143"/>
      <c r="C49" s="143"/>
      <c r="D49" s="40" t="s">
        <v>18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4" t="s">
        <v>102</v>
      </c>
      <c r="V49" s="11">
        <v>0</v>
      </c>
      <c r="W49" s="11">
        <v>0</v>
      </c>
      <c r="X49" s="47">
        <v>1</v>
      </c>
      <c r="Y49" s="47">
        <v>1</v>
      </c>
      <c r="Z49" s="47">
        <v>1</v>
      </c>
      <c r="AA49" s="47">
        <v>1</v>
      </c>
      <c r="AB49" s="47">
        <v>1</v>
      </c>
      <c r="AC49" s="47">
        <v>1</v>
      </c>
      <c r="AD49" s="47">
        <v>1</v>
      </c>
      <c r="AE49" s="47">
        <v>1</v>
      </c>
      <c r="AF49" s="47">
        <v>1</v>
      </c>
      <c r="AG49" s="47">
        <v>1</v>
      </c>
      <c r="AH49" s="47">
        <v>1</v>
      </c>
      <c r="AI49" s="47">
        <v>1</v>
      </c>
      <c r="AJ49" s="47">
        <v>1</v>
      </c>
      <c r="AK49" s="47">
        <v>1</v>
      </c>
      <c r="AL49" s="47">
        <v>1</v>
      </c>
      <c r="AM49" s="47">
        <v>1</v>
      </c>
      <c r="AN49" s="47">
        <v>1</v>
      </c>
      <c r="AO49" s="47">
        <v>1</v>
      </c>
      <c r="AP49" s="47">
        <v>1</v>
      </c>
      <c r="AQ49" s="47">
        <v>1</v>
      </c>
      <c r="AR49" s="47">
        <v>1</v>
      </c>
      <c r="AS49" s="47">
        <v>1</v>
      </c>
      <c r="AT49" s="47">
        <v>1</v>
      </c>
      <c r="AU49" s="45" t="s">
        <v>102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132">
        <f t="shared" si="6"/>
        <v>23</v>
      </c>
    </row>
    <row r="50" spans="1:58" ht="20.25" customHeight="1">
      <c r="A50" s="144"/>
      <c r="B50" s="166" t="s">
        <v>28</v>
      </c>
      <c r="C50" s="167"/>
      <c r="D50" s="168"/>
      <c r="E50" s="20">
        <f aca="true" t="shared" si="13" ref="E50:W50">SUM(E42,E8,)</f>
        <v>36</v>
      </c>
      <c r="F50" s="20">
        <f t="shared" si="13"/>
        <v>36</v>
      </c>
      <c r="G50" s="20">
        <f t="shared" si="13"/>
        <v>36</v>
      </c>
      <c r="H50" s="20">
        <f t="shared" si="13"/>
        <v>36</v>
      </c>
      <c r="I50" s="20">
        <f t="shared" si="13"/>
        <v>36</v>
      </c>
      <c r="J50" s="20">
        <f t="shared" si="13"/>
        <v>36</v>
      </c>
      <c r="K50" s="20">
        <f t="shared" si="13"/>
        <v>36</v>
      </c>
      <c r="L50" s="20">
        <f t="shared" si="13"/>
        <v>36</v>
      </c>
      <c r="M50" s="20">
        <f t="shared" si="13"/>
        <v>36</v>
      </c>
      <c r="N50" s="20">
        <f t="shared" si="13"/>
        <v>36</v>
      </c>
      <c r="O50" s="20">
        <f t="shared" si="13"/>
        <v>36</v>
      </c>
      <c r="P50" s="20">
        <f t="shared" si="13"/>
        <v>36</v>
      </c>
      <c r="Q50" s="20">
        <f t="shared" si="13"/>
        <v>36</v>
      </c>
      <c r="R50" s="20">
        <f t="shared" si="13"/>
        <v>36</v>
      </c>
      <c r="S50" s="20">
        <f t="shared" si="13"/>
        <v>36</v>
      </c>
      <c r="T50" s="20">
        <f t="shared" si="13"/>
        <v>36</v>
      </c>
      <c r="U50" s="20">
        <f t="shared" si="13"/>
        <v>0</v>
      </c>
      <c r="V50" s="20">
        <f t="shared" si="13"/>
        <v>0</v>
      </c>
      <c r="W50" s="20">
        <f t="shared" si="13"/>
        <v>0</v>
      </c>
      <c r="X50" s="20">
        <f>SUM(X42,X8,X46)</f>
        <v>36</v>
      </c>
      <c r="Y50" s="20">
        <f aca="true" t="shared" si="14" ref="Y50:AT50">SUM(Y42,Y8,Y46)</f>
        <v>36</v>
      </c>
      <c r="Z50" s="20">
        <f t="shared" si="14"/>
        <v>36</v>
      </c>
      <c r="AA50" s="20">
        <f t="shared" si="14"/>
        <v>36</v>
      </c>
      <c r="AB50" s="20">
        <f t="shared" si="14"/>
        <v>36</v>
      </c>
      <c r="AC50" s="20">
        <f t="shared" si="14"/>
        <v>36</v>
      </c>
      <c r="AD50" s="20">
        <f t="shared" si="14"/>
        <v>36</v>
      </c>
      <c r="AE50" s="20">
        <f t="shared" si="14"/>
        <v>36</v>
      </c>
      <c r="AF50" s="20">
        <f t="shared" si="14"/>
        <v>36</v>
      </c>
      <c r="AG50" s="20">
        <f t="shared" si="14"/>
        <v>36</v>
      </c>
      <c r="AH50" s="20">
        <f t="shared" si="14"/>
        <v>36</v>
      </c>
      <c r="AI50" s="20">
        <f t="shared" si="14"/>
        <v>36</v>
      </c>
      <c r="AJ50" s="20">
        <f t="shared" si="14"/>
        <v>36</v>
      </c>
      <c r="AK50" s="20">
        <f t="shared" si="14"/>
        <v>36</v>
      </c>
      <c r="AL50" s="20">
        <f t="shared" si="14"/>
        <v>36</v>
      </c>
      <c r="AM50" s="20">
        <f t="shared" si="14"/>
        <v>36</v>
      </c>
      <c r="AN50" s="20">
        <f t="shared" si="14"/>
        <v>36</v>
      </c>
      <c r="AO50" s="20">
        <f t="shared" si="14"/>
        <v>36</v>
      </c>
      <c r="AP50" s="20">
        <f t="shared" si="14"/>
        <v>36</v>
      </c>
      <c r="AQ50" s="20">
        <f t="shared" si="14"/>
        <v>36</v>
      </c>
      <c r="AR50" s="20">
        <f t="shared" si="14"/>
        <v>36</v>
      </c>
      <c r="AS50" s="20">
        <f t="shared" si="14"/>
        <v>36</v>
      </c>
      <c r="AT50" s="20">
        <f t="shared" si="14"/>
        <v>36</v>
      </c>
      <c r="AU50" s="20">
        <f aca="true" t="shared" si="15" ref="AU50:BE50">SUM(AU42,AU8,)</f>
        <v>0</v>
      </c>
      <c r="AV50" s="20">
        <f t="shared" si="15"/>
        <v>0</v>
      </c>
      <c r="AW50" s="20">
        <f t="shared" si="15"/>
        <v>0</v>
      </c>
      <c r="AX50" s="20">
        <f t="shared" si="15"/>
        <v>0</v>
      </c>
      <c r="AY50" s="20">
        <f t="shared" si="15"/>
        <v>0</v>
      </c>
      <c r="AZ50" s="20">
        <f t="shared" si="15"/>
        <v>0</v>
      </c>
      <c r="BA50" s="20">
        <f t="shared" si="15"/>
        <v>0</v>
      </c>
      <c r="BB50" s="20">
        <f t="shared" si="15"/>
        <v>0</v>
      </c>
      <c r="BC50" s="20">
        <f t="shared" si="15"/>
        <v>0</v>
      </c>
      <c r="BD50" s="20">
        <f t="shared" si="15"/>
        <v>0</v>
      </c>
      <c r="BE50" s="20">
        <f t="shared" si="15"/>
        <v>0</v>
      </c>
      <c r="BF50" s="20">
        <f t="shared" si="6"/>
        <v>1404</v>
      </c>
    </row>
    <row r="51" spans="1:58" ht="20.25" customHeight="1">
      <c r="A51" s="144"/>
      <c r="B51" s="166" t="s">
        <v>23</v>
      </c>
      <c r="C51" s="167"/>
      <c r="D51" s="168"/>
      <c r="E51" s="20">
        <f aca="true" t="shared" si="16" ref="E51:W51">SUM(E43,E9)</f>
        <v>18</v>
      </c>
      <c r="F51" s="20">
        <f t="shared" si="16"/>
        <v>18</v>
      </c>
      <c r="G51" s="20">
        <f t="shared" si="16"/>
        <v>18</v>
      </c>
      <c r="H51" s="20">
        <f t="shared" si="16"/>
        <v>18</v>
      </c>
      <c r="I51" s="20">
        <f t="shared" si="16"/>
        <v>18</v>
      </c>
      <c r="J51" s="20">
        <f t="shared" si="16"/>
        <v>18</v>
      </c>
      <c r="K51" s="20">
        <f t="shared" si="16"/>
        <v>18</v>
      </c>
      <c r="L51" s="20">
        <f t="shared" si="16"/>
        <v>18</v>
      </c>
      <c r="M51" s="20">
        <f t="shared" si="16"/>
        <v>18</v>
      </c>
      <c r="N51" s="20">
        <f t="shared" si="16"/>
        <v>18</v>
      </c>
      <c r="O51" s="20">
        <f t="shared" si="16"/>
        <v>18</v>
      </c>
      <c r="P51" s="20">
        <f t="shared" si="16"/>
        <v>18</v>
      </c>
      <c r="Q51" s="20">
        <f t="shared" si="16"/>
        <v>18</v>
      </c>
      <c r="R51" s="20">
        <f t="shared" si="16"/>
        <v>18</v>
      </c>
      <c r="S51" s="20">
        <f t="shared" si="16"/>
        <v>18</v>
      </c>
      <c r="T51" s="20">
        <f t="shared" si="16"/>
        <v>18</v>
      </c>
      <c r="U51" s="20">
        <f t="shared" si="16"/>
        <v>0</v>
      </c>
      <c r="V51" s="20">
        <f t="shared" si="16"/>
        <v>0</v>
      </c>
      <c r="W51" s="20">
        <f t="shared" si="16"/>
        <v>0</v>
      </c>
      <c r="X51" s="20">
        <f>SUM(X43,X9,X47)</f>
        <v>18</v>
      </c>
      <c r="Y51" s="20">
        <f aca="true" t="shared" si="17" ref="Y51:AU51">SUM(Y43,Y9,Y47)</f>
        <v>18</v>
      </c>
      <c r="Z51" s="20">
        <f t="shared" si="17"/>
        <v>18</v>
      </c>
      <c r="AA51" s="20">
        <f t="shared" si="17"/>
        <v>18</v>
      </c>
      <c r="AB51" s="20">
        <f t="shared" si="17"/>
        <v>18</v>
      </c>
      <c r="AC51" s="20">
        <f t="shared" si="17"/>
        <v>18</v>
      </c>
      <c r="AD51" s="20">
        <f t="shared" si="17"/>
        <v>18</v>
      </c>
      <c r="AE51" s="20">
        <f t="shared" si="17"/>
        <v>18</v>
      </c>
      <c r="AF51" s="20">
        <f t="shared" si="17"/>
        <v>18</v>
      </c>
      <c r="AG51" s="20">
        <f t="shared" si="17"/>
        <v>18</v>
      </c>
      <c r="AH51" s="20">
        <f t="shared" si="17"/>
        <v>18</v>
      </c>
      <c r="AI51" s="20">
        <f t="shared" si="17"/>
        <v>18</v>
      </c>
      <c r="AJ51" s="20">
        <f t="shared" si="17"/>
        <v>18</v>
      </c>
      <c r="AK51" s="20">
        <f t="shared" si="17"/>
        <v>18</v>
      </c>
      <c r="AL51" s="20">
        <f t="shared" si="17"/>
        <v>18</v>
      </c>
      <c r="AM51" s="20">
        <f t="shared" si="17"/>
        <v>18</v>
      </c>
      <c r="AN51" s="20">
        <f t="shared" si="17"/>
        <v>18</v>
      </c>
      <c r="AO51" s="20">
        <f t="shared" si="17"/>
        <v>18</v>
      </c>
      <c r="AP51" s="20">
        <f t="shared" si="17"/>
        <v>18</v>
      </c>
      <c r="AQ51" s="20">
        <f t="shared" si="17"/>
        <v>18</v>
      </c>
      <c r="AR51" s="20">
        <f t="shared" si="17"/>
        <v>18</v>
      </c>
      <c r="AS51" s="20">
        <f t="shared" si="17"/>
        <v>18</v>
      </c>
      <c r="AT51" s="20">
        <f t="shared" si="17"/>
        <v>18</v>
      </c>
      <c r="AU51" s="20">
        <f t="shared" si="17"/>
        <v>0</v>
      </c>
      <c r="AV51" s="20">
        <f aca="true" t="shared" si="18" ref="AV51:BE51">SUM(AV43,AV9)</f>
        <v>0</v>
      </c>
      <c r="AW51" s="20">
        <f t="shared" si="18"/>
        <v>0</v>
      </c>
      <c r="AX51" s="20">
        <f t="shared" si="18"/>
        <v>0</v>
      </c>
      <c r="AY51" s="20">
        <f t="shared" si="18"/>
        <v>0</v>
      </c>
      <c r="AZ51" s="20">
        <f t="shared" si="18"/>
        <v>0</v>
      </c>
      <c r="BA51" s="20">
        <f t="shared" si="18"/>
        <v>0</v>
      </c>
      <c r="BB51" s="20">
        <f t="shared" si="18"/>
        <v>0</v>
      </c>
      <c r="BC51" s="20">
        <f t="shared" si="18"/>
        <v>0</v>
      </c>
      <c r="BD51" s="20">
        <f t="shared" si="18"/>
        <v>0</v>
      </c>
      <c r="BE51" s="20">
        <f t="shared" si="18"/>
        <v>0</v>
      </c>
      <c r="BF51" s="20">
        <f t="shared" si="6"/>
        <v>702</v>
      </c>
    </row>
    <row r="52" spans="1:58" ht="12.75">
      <c r="A52" s="144"/>
      <c r="B52" s="166" t="s">
        <v>24</v>
      </c>
      <c r="C52" s="167"/>
      <c r="D52" s="168"/>
      <c r="E52" s="9">
        <f>E50+E51</f>
        <v>54</v>
      </c>
      <c r="F52" s="9">
        <f aca="true" t="shared" si="19" ref="F52:T52">F50+F51</f>
        <v>54</v>
      </c>
      <c r="G52" s="9">
        <f t="shared" si="19"/>
        <v>54</v>
      </c>
      <c r="H52" s="9">
        <f t="shared" si="19"/>
        <v>54</v>
      </c>
      <c r="I52" s="9">
        <f t="shared" si="19"/>
        <v>54</v>
      </c>
      <c r="J52" s="9">
        <f t="shared" si="19"/>
        <v>54</v>
      </c>
      <c r="K52" s="9">
        <f t="shared" si="19"/>
        <v>54</v>
      </c>
      <c r="L52" s="9">
        <f t="shared" si="19"/>
        <v>54</v>
      </c>
      <c r="M52" s="9">
        <f t="shared" si="19"/>
        <v>54</v>
      </c>
      <c r="N52" s="9">
        <f t="shared" si="19"/>
        <v>54</v>
      </c>
      <c r="O52" s="9">
        <f t="shared" si="19"/>
        <v>54</v>
      </c>
      <c r="P52" s="9">
        <f t="shared" si="19"/>
        <v>54</v>
      </c>
      <c r="Q52" s="9">
        <f t="shared" si="19"/>
        <v>54</v>
      </c>
      <c r="R52" s="9">
        <f t="shared" si="19"/>
        <v>54</v>
      </c>
      <c r="S52" s="9">
        <f t="shared" si="19"/>
        <v>54</v>
      </c>
      <c r="T52" s="9">
        <f t="shared" si="19"/>
        <v>54</v>
      </c>
      <c r="U52" s="20">
        <f>SUM(U44,U10,)</f>
        <v>0</v>
      </c>
      <c r="V52" s="9">
        <f aca="true" t="shared" si="20" ref="V52:BE52">V50+V51</f>
        <v>0</v>
      </c>
      <c r="W52" s="9">
        <f t="shared" si="20"/>
        <v>0</v>
      </c>
      <c r="X52" s="9">
        <f t="shared" si="20"/>
        <v>54</v>
      </c>
      <c r="Y52" s="9">
        <f t="shared" si="20"/>
        <v>54</v>
      </c>
      <c r="Z52" s="9">
        <f t="shared" si="20"/>
        <v>54</v>
      </c>
      <c r="AA52" s="9">
        <f t="shared" si="20"/>
        <v>54</v>
      </c>
      <c r="AB52" s="9">
        <f t="shared" si="20"/>
        <v>54</v>
      </c>
      <c r="AC52" s="9">
        <f t="shared" si="20"/>
        <v>54</v>
      </c>
      <c r="AD52" s="9">
        <f t="shared" si="20"/>
        <v>54</v>
      </c>
      <c r="AE52" s="9">
        <f t="shared" si="20"/>
        <v>54</v>
      </c>
      <c r="AF52" s="9">
        <f t="shared" si="20"/>
        <v>54</v>
      </c>
      <c r="AG52" s="9">
        <f t="shared" si="20"/>
        <v>54</v>
      </c>
      <c r="AH52" s="9">
        <f t="shared" si="20"/>
        <v>54</v>
      </c>
      <c r="AI52" s="9">
        <f t="shared" si="20"/>
        <v>54</v>
      </c>
      <c r="AJ52" s="9">
        <f t="shared" si="20"/>
        <v>54</v>
      </c>
      <c r="AK52" s="9">
        <f t="shared" si="20"/>
        <v>54</v>
      </c>
      <c r="AL52" s="9">
        <f t="shared" si="20"/>
        <v>54</v>
      </c>
      <c r="AM52" s="9">
        <f t="shared" si="20"/>
        <v>54</v>
      </c>
      <c r="AN52" s="9">
        <f t="shared" si="20"/>
        <v>54</v>
      </c>
      <c r="AO52" s="9">
        <f t="shared" si="20"/>
        <v>54</v>
      </c>
      <c r="AP52" s="9">
        <f t="shared" si="20"/>
        <v>54</v>
      </c>
      <c r="AQ52" s="9">
        <f t="shared" si="20"/>
        <v>54</v>
      </c>
      <c r="AR52" s="9">
        <f t="shared" si="20"/>
        <v>54</v>
      </c>
      <c r="AS52" s="9">
        <f t="shared" si="20"/>
        <v>54</v>
      </c>
      <c r="AT52" s="9">
        <f t="shared" si="20"/>
        <v>54</v>
      </c>
      <c r="AU52" s="20">
        <f>SUM(AU44,AU10,)</f>
        <v>0</v>
      </c>
      <c r="AV52" s="9">
        <f t="shared" si="20"/>
        <v>0</v>
      </c>
      <c r="AW52" s="9">
        <f t="shared" si="20"/>
        <v>0</v>
      </c>
      <c r="AX52" s="9">
        <f t="shared" si="20"/>
        <v>0</v>
      </c>
      <c r="AY52" s="9">
        <f t="shared" si="20"/>
        <v>0</v>
      </c>
      <c r="AZ52" s="9">
        <f t="shared" si="20"/>
        <v>0</v>
      </c>
      <c r="BA52" s="9">
        <f t="shared" si="20"/>
        <v>0</v>
      </c>
      <c r="BB52" s="9">
        <f t="shared" si="20"/>
        <v>0</v>
      </c>
      <c r="BC52" s="9">
        <f t="shared" si="20"/>
        <v>0</v>
      </c>
      <c r="BD52" s="9">
        <f t="shared" si="20"/>
        <v>0</v>
      </c>
      <c r="BE52" s="9">
        <f t="shared" si="20"/>
        <v>0</v>
      </c>
      <c r="BF52" s="20">
        <f t="shared" si="6"/>
        <v>2106</v>
      </c>
    </row>
  </sheetData>
  <sheetProtection/>
  <mergeCells count="65">
    <mergeCell ref="B52:D52"/>
    <mergeCell ref="C36:C37"/>
    <mergeCell ref="B26:B27"/>
    <mergeCell ref="C26:C27"/>
    <mergeCell ref="B32:B33"/>
    <mergeCell ref="B51:D51"/>
    <mergeCell ref="B42:B43"/>
    <mergeCell ref="C42:C43"/>
    <mergeCell ref="B48:B49"/>
    <mergeCell ref="B50:D50"/>
    <mergeCell ref="C32:C33"/>
    <mergeCell ref="B24:B25"/>
    <mergeCell ref="C24:C25"/>
    <mergeCell ref="B3:B7"/>
    <mergeCell ref="C5:C7"/>
    <mergeCell ref="F3:H3"/>
    <mergeCell ref="E6:BE6"/>
    <mergeCell ref="C20:C21"/>
    <mergeCell ref="C28:C29"/>
    <mergeCell ref="B12:B13"/>
    <mergeCell ref="BF3:BF7"/>
    <mergeCell ref="AE3:AH3"/>
    <mergeCell ref="AR3:AU3"/>
    <mergeCell ref="AW3:AY3"/>
    <mergeCell ref="AZ3:BD3"/>
    <mergeCell ref="C4:BE4"/>
    <mergeCell ref="C18:C19"/>
    <mergeCell ref="D5:D7"/>
    <mergeCell ref="R3:U3"/>
    <mergeCell ref="N3:Q3"/>
    <mergeCell ref="AA3:AC3"/>
    <mergeCell ref="J3:L3"/>
    <mergeCell ref="AN3:AQ3"/>
    <mergeCell ref="W3:Y3"/>
    <mergeCell ref="AJ3:AL3"/>
    <mergeCell ref="A8:A52"/>
    <mergeCell ref="B8:B9"/>
    <mergeCell ref="C8:C9"/>
    <mergeCell ref="B10:B11"/>
    <mergeCell ref="C10:C11"/>
    <mergeCell ref="C48:C49"/>
    <mergeCell ref="C16:C17"/>
    <mergeCell ref="C44:C45"/>
    <mergeCell ref="B16:B17"/>
    <mergeCell ref="C12:C13"/>
    <mergeCell ref="A3:A7"/>
    <mergeCell ref="B14:B15"/>
    <mergeCell ref="B30:B31"/>
    <mergeCell ref="C30:C31"/>
    <mergeCell ref="B46:B47"/>
    <mergeCell ref="C40:C41"/>
    <mergeCell ref="C46:C47"/>
    <mergeCell ref="C22:C23"/>
    <mergeCell ref="B44:B45"/>
    <mergeCell ref="C14:C15"/>
    <mergeCell ref="B18:B19"/>
    <mergeCell ref="B40:B41"/>
    <mergeCell ref="B38:B39"/>
    <mergeCell ref="C38:C39"/>
    <mergeCell ref="B36:B37"/>
    <mergeCell ref="B34:B35"/>
    <mergeCell ref="C34:C35"/>
    <mergeCell ref="B20:B21"/>
    <mergeCell ref="B28:B29"/>
    <mergeCell ref="B22:B23"/>
  </mergeCells>
  <printOptions horizontalCentered="1" verticalCentered="1"/>
  <pageMargins left="0.3937007874015748" right="0.3937007874015748" top="0.3937007874015748" bottom="0" header="0" footer="0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0"/>
  <sheetViews>
    <sheetView zoomScale="120" zoomScaleNormal="120" zoomScalePageLayoutView="0" workbookViewId="0" topLeftCell="A25">
      <selection activeCell="J48" sqref="J48"/>
    </sheetView>
  </sheetViews>
  <sheetFormatPr defaultColWidth="9.00390625" defaultRowHeight="12.75"/>
  <cols>
    <col min="1" max="1" width="4.875" style="0" customWidth="1"/>
    <col min="2" max="2" width="8.625" style="0" customWidth="1"/>
    <col min="3" max="3" width="14.25390625" style="0" customWidth="1"/>
    <col min="4" max="4" width="6.125" style="0" customWidth="1"/>
    <col min="5" max="5" width="3.25390625" style="0" customWidth="1"/>
    <col min="6" max="7" width="3.125" style="0" bestFit="1" customWidth="1"/>
    <col min="8" max="60" width="2.75390625" style="0" customWidth="1"/>
  </cols>
  <sheetData>
    <row r="1" spans="1:57" ht="15.75">
      <c r="A1" s="173" t="s">
        <v>71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</row>
    <row r="3" spans="1:57" ht="69.75" customHeight="1">
      <c r="A3" s="144" t="s">
        <v>0</v>
      </c>
      <c r="B3" s="150" t="s">
        <v>1</v>
      </c>
      <c r="C3" s="150" t="s">
        <v>2</v>
      </c>
      <c r="D3" s="150" t="s">
        <v>3</v>
      </c>
      <c r="E3" s="3" t="s">
        <v>54</v>
      </c>
      <c r="F3" s="154" t="s">
        <v>26</v>
      </c>
      <c r="G3" s="155"/>
      <c r="H3" s="162"/>
      <c r="I3" s="3" t="s">
        <v>55</v>
      </c>
      <c r="J3" s="154" t="s">
        <v>4</v>
      </c>
      <c r="K3" s="155"/>
      <c r="L3" s="155"/>
      <c r="M3" s="3" t="s">
        <v>62</v>
      </c>
      <c r="N3" s="153" t="s">
        <v>5</v>
      </c>
      <c r="O3" s="153"/>
      <c r="P3" s="153"/>
      <c r="Q3" s="153"/>
      <c r="R3" s="153" t="s">
        <v>6</v>
      </c>
      <c r="S3" s="153"/>
      <c r="T3" s="153"/>
      <c r="U3" s="153"/>
      <c r="V3" s="3" t="s">
        <v>56</v>
      </c>
      <c r="W3" s="153" t="s">
        <v>7</v>
      </c>
      <c r="X3" s="153"/>
      <c r="Y3" s="153"/>
      <c r="Z3" s="4" t="s">
        <v>63</v>
      </c>
      <c r="AA3" s="153" t="s">
        <v>8</v>
      </c>
      <c r="AB3" s="153"/>
      <c r="AC3" s="153"/>
      <c r="AD3" s="4" t="s">
        <v>64</v>
      </c>
      <c r="AE3" s="153" t="s">
        <v>9</v>
      </c>
      <c r="AF3" s="153"/>
      <c r="AG3" s="153"/>
      <c r="AH3" s="153"/>
      <c r="AI3" s="3" t="s">
        <v>57</v>
      </c>
      <c r="AJ3" s="153" t="s">
        <v>10</v>
      </c>
      <c r="AK3" s="153"/>
      <c r="AL3" s="153"/>
      <c r="AM3" s="3" t="s">
        <v>58</v>
      </c>
      <c r="AN3" s="153" t="s">
        <v>11</v>
      </c>
      <c r="AO3" s="153"/>
      <c r="AP3" s="153"/>
      <c r="AQ3" s="153"/>
      <c r="AR3" s="153" t="s">
        <v>12</v>
      </c>
      <c r="AS3" s="153"/>
      <c r="AT3" s="153"/>
      <c r="AU3" s="153"/>
      <c r="AV3" s="3" t="s">
        <v>61</v>
      </c>
      <c r="AW3" s="153" t="s">
        <v>13</v>
      </c>
      <c r="AX3" s="153"/>
      <c r="AY3" s="153"/>
      <c r="AZ3" s="153" t="s">
        <v>14</v>
      </c>
      <c r="BA3" s="153"/>
      <c r="BB3" s="153"/>
      <c r="BC3" s="153"/>
      <c r="BD3" s="153"/>
      <c r="BE3" s="4"/>
    </row>
    <row r="4" spans="1:57" ht="12.75">
      <c r="A4" s="144"/>
      <c r="B4" s="151"/>
      <c r="C4" s="151"/>
      <c r="D4" s="151"/>
      <c r="E4" s="159" t="s">
        <v>15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1"/>
    </row>
    <row r="5" spans="1:57" ht="12.75">
      <c r="A5" s="144"/>
      <c r="B5" s="151"/>
      <c r="C5" s="151"/>
      <c r="D5" s="151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  <c r="BE5" s="5">
        <v>35</v>
      </c>
    </row>
    <row r="6" spans="1:57" ht="12.75">
      <c r="A6" s="144"/>
      <c r="B6" s="151"/>
      <c r="C6" s="151"/>
      <c r="D6" s="151"/>
      <c r="E6" s="163" t="s">
        <v>25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5"/>
    </row>
    <row r="7" spans="1:57" ht="12.75">
      <c r="A7" s="144"/>
      <c r="B7" s="152"/>
      <c r="C7" s="152"/>
      <c r="D7" s="152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26">
        <v>16</v>
      </c>
      <c r="U7" s="28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26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  <c r="BE7" s="5">
        <v>53</v>
      </c>
    </row>
    <row r="8" spans="1:58" ht="12.75" customHeight="1">
      <c r="A8" s="150" t="s">
        <v>16</v>
      </c>
      <c r="B8" s="176" t="s">
        <v>79</v>
      </c>
      <c r="C8" s="176" t="s">
        <v>78</v>
      </c>
      <c r="D8" s="93" t="s">
        <v>17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116">
        <v>0</v>
      </c>
      <c r="W8" s="116">
        <v>0</v>
      </c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116">
        <v>0</v>
      </c>
      <c r="AW8" s="116">
        <v>0</v>
      </c>
      <c r="AX8" s="116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16">
        <v>0</v>
      </c>
      <c r="BE8" s="116">
        <v>0</v>
      </c>
      <c r="BF8" s="117"/>
    </row>
    <row r="9" spans="1:58" ht="12.75">
      <c r="A9" s="151"/>
      <c r="B9" s="177"/>
      <c r="C9" s="177"/>
      <c r="D9" s="93" t="s">
        <v>18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116">
        <v>0</v>
      </c>
      <c r="W9" s="116">
        <v>0</v>
      </c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116">
        <v>0</v>
      </c>
      <c r="AW9" s="116">
        <v>0</v>
      </c>
      <c r="AX9" s="116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16">
        <v>0</v>
      </c>
      <c r="BE9" s="116">
        <v>0</v>
      </c>
      <c r="BF9" s="117"/>
    </row>
    <row r="10" spans="1:58" ht="13.5" customHeight="1">
      <c r="A10" s="151"/>
      <c r="B10" s="142" t="s">
        <v>80</v>
      </c>
      <c r="C10" s="147" t="s">
        <v>107</v>
      </c>
      <c r="D10" s="40" t="s">
        <v>17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88">
        <v>0</v>
      </c>
      <c r="W10" s="88">
        <v>0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29"/>
      <c r="AU10" s="174" t="s">
        <v>68</v>
      </c>
      <c r="AV10" s="88">
        <v>0</v>
      </c>
      <c r="AW10" s="88">
        <v>0</v>
      </c>
      <c r="AX10" s="88">
        <v>0</v>
      </c>
      <c r="AY10" s="88">
        <v>0</v>
      </c>
      <c r="AZ10" s="88">
        <v>0</v>
      </c>
      <c r="BA10" s="88">
        <v>0</v>
      </c>
      <c r="BB10" s="88">
        <v>0</v>
      </c>
      <c r="BC10" s="88">
        <v>0</v>
      </c>
      <c r="BD10" s="88">
        <v>0</v>
      </c>
      <c r="BE10" s="88">
        <v>0</v>
      </c>
      <c r="BF10" s="20">
        <f aca="true" t="shared" si="0" ref="BF10:BF50">SUM(E10:BE10)</f>
        <v>0</v>
      </c>
    </row>
    <row r="11" spans="1:58" ht="12.75">
      <c r="A11" s="151"/>
      <c r="B11" s="143"/>
      <c r="C11" s="147"/>
      <c r="D11" s="40" t="s">
        <v>18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88">
        <v>0</v>
      </c>
      <c r="W11" s="88">
        <v>0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89"/>
      <c r="AU11" s="175"/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20">
        <f t="shared" si="0"/>
        <v>0</v>
      </c>
    </row>
    <row r="12" spans="1:58" ht="12.75" customHeight="1">
      <c r="A12" s="151"/>
      <c r="B12" s="142" t="s">
        <v>81</v>
      </c>
      <c r="C12" s="147" t="s">
        <v>108</v>
      </c>
      <c r="D12" s="40" t="s">
        <v>17</v>
      </c>
      <c r="E12" s="10"/>
      <c r="F12" s="10"/>
      <c r="G12" s="10"/>
      <c r="H12" s="10"/>
      <c r="I12" s="10"/>
      <c r="J12" s="10"/>
      <c r="K12" s="10"/>
      <c r="L12" s="11"/>
      <c r="M12" s="11"/>
      <c r="N12" s="11"/>
      <c r="O12" s="11"/>
      <c r="P12" s="11"/>
      <c r="Q12" s="11"/>
      <c r="R12" s="11"/>
      <c r="S12" s="11"/>
      <c r="T12" s="29"/>
      <c r="U12" s="29"/>
      <c r="V12" s="88">
        <v>0</v>
      </c>
      <c r="W12" s="88">
        <v>0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0"/>
      <c r="AI12" s="10"/>
      <c r="AJ12" s="10"/>
      <c r="AK12" s="10"/>
      <c r="AL12" s="11"/>
      <c r="AM12" s="10"/>
      <c r="AN12" s="10"/>
      <c r="AO12" s="10"/>
      <c r="AP12" s="10"/>
      <c r="AQ12" s="10"/>
      <c r="AR12" s="10"/>
      <c r="AS12" s="10"/>
      <c r="AT12" s="171" t="s">
        <v>65</v>
      </c>
      <c r="AU12" s="75"/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0</v>
      </c>
      <c r="BE12" s="88">
        <v>0</v>
      </c>
      <c r="BF12" s="20">
        <f t="shared" si="0"/>
        <v>0</v>
      </c>
    </row>
    <row r="13" spans="1:58" ht="12.75">
      <c r="A13" s="151"/>
      <c r="B13" s="143"/>
      <c r="C13" s="147"/>
      <c r="D13" s="40" t="s">
        <v>18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9"/>
      <c r="U13" s="29"/>
      <c r="V13" s="88">
        <v>0</v>
      </c>
      <c r="W13" s="88">
        <v>0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2"/>
      <c r="AU13" s="75"/>
      <c r="AV13" s="88">
        <v>0</v>
      </c>
      <c r="AW13" s="88">
        <v>0</v>
      </c>
      <c r="AX13" s="88">
        <v>0</v>
      </c>
      <c r="AY13" s="88">
        <v>0</v>
      </c>
      <c r="AZ13" s="88">
        <v>0</v>
      </c>
      <c r="BA13" s="88">
        <v>0</v>
      </c>
      <c r="BB13" s="88">
        <v>0</v>
      </c>
      <c r="BC13" s="88">
        <v>0</v>
      </c>
      <c r="BD13" s="88">
        <v>0</v>
      </c>
      <c r="BE13" s="88">
        <v>0</v>
      </c>
      <c r="BF13" s="20">
        <f t="shared" si="0"/>
        <v>0</v>
      </c>
    </row>
    <row r="14" spans="1:58" ht="12.75">
      <c r="A14" s="151"/>
      <c r="B14" s="142" t="s">
        <v>82</v>
      </c>
      <c r="C14" s="147" t="s">
        <v>19</v>
      </c>
      <c r="D14" s="40" t="s">
        <v>17</v>
      </c>
      <c r="E14" s="10"/>
      <c r="F14" s="10"/>
      <c r="G14" s="10"/>
      <c r="H14" s="10"/>
      <c r="I14" s="10"/>
      <c r="J14" s="10"/>
      <c r="K14" s="10"/>
      <c r="L14" s="11"/>
      <c r="M14" s="11"/>
      <c r="N14" s="11"/>
      <c r="O14" s="11"/>
      <c r="P14" s="11"/>
      <c r="Q14" s="11"/>
      <c r="R14" s="11"/>
      <c r="S14" s="11"/>
      <c r="T14" s="11"/>
      <c r="U14" s="25"/>
      <c r="V14" s="88">
        <v>0</v>
      </c>
      <c r="W14" s="88">
        <v>0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0"/>
      <c r="AI14" s="10"/>
      <c r="AJ14" s="10"/>
      <c r="AK14" s="10"/>
      <c r="AL14" s="11"/>
      <c r="AM14" s="10"/>
      <c r="AN14" s="10"/>
      <c r="AO14" s="10"/>
      <c r="AP14" s="10"/>
      <c r="AQ14" s="10"/>
      <c r="AR14" s="10"/>
      <c r="AS14" s="10"/>
      <c r="AT14" s="171" t="s">
        <v>65</v>
      </c>
      <c r="AU14" s="10"/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  <c r="BD14" s="88">
        <v>0</v>
      </c>
      <c r="BE14" s="88">
        <v>0</v>
      </c>
      <c r="BF14" s="20">
        <f t="shared" si="0"/>
        <v>0</v>
      </c>
    </row>
    <row r="15" spans="1:58" ht="12.75">
      <c r="A15" s="151"/>
      <c r="B15" s="143"/>
      <c r="C15" s="147"/>
      <c r="D15" s="40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5"/>
      <c r="V15" s="88">
        <v>0</v>
      </c>
      <c r="W15" s="88">
        <v>0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2"/>
      <c r="AU15" s="10"/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0</v>
      </c>
      <c r="BE15" s="88">
        <v>0</v>
      </c>
      <c r="BF15" s="20">
        <f t="shared" si="0"/>
        <v>0</v>
      </c>
    </row>
    <row r="16" spans="1:58" ht="12.75" customHeight="1">
      <c r="A16" s="151"/>
      <c r="B16" s="142" t="s">
        <v>83</v>
      </c>
      <c r="C16" s="147" t="s">
        <v>20</v>
      </c>
      <c r="D16" s="40" t="s">
        <v>17</v>
      </c>
      <c r="E16" s="10"/>
      <c r="F16" s="10"/>
      <c r="G16" s="10"/>
      <c r="H16" s="10"/>
      <c r="I16" s="10"/>
      <c r="J16" s="10"/>
      <c r="K16" s="10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8">
        <v>0</v>
      </c>
      <c r="W16" s="88">
        <v>0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0"/>
      <c r="AI16" s="10"/>
      <c r="AJ16" s="10"/>
      <c r="AK16" s="10"/>
      <c r="AL16" s="11"/>
      <c r="AM16" s="10"/>
      <c r="AN16" s="10"/>
      <c r="AO16" s="10"/>
      <c r="AP16" s="10"/>
      <c r="AQ16" s="10"/>
      <c r="AR16" s="10"/>
      <c r="AS16" s="10"/>
      <c r="AT16" s="10"/>
      <c r="AU16" s="174" t="s">
        <v>68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0</v>
      </c>
      <c r="BB16" s="88">
        <v>0</v>
      </c>
      <c r="BC16" s="88">
        <v>0</v>
      </c>
      <c r="BD16" s="88">
        <v>0</v>
      </c>
      <c r="BE16" s="88">
        <v>0</v>
      </c>
      <c r="BF16" s="20">
        <f t="shared" si="0"/>
        <v>0</v>
      </c>
    </row>
    <row r="17" spans="1:58" ht="12.75">
      <c r="A17" s="151"/>
      <c r="B17" s="143"/>
      <c r="C17" s="147"/>
      <c r="D17" s="40" t="s">
        <v>18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1"/>
      <c r="V17" s="88">
        <v>0</v>
      </c>
      <c r="W17" s="88">
        <v>0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5"/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20">
        <f t="shared" si="0"/>
        <v>0</v>
      </c>
    </row>
    <row r="18" spans="1:58" ht="12.75">
      <c r="A18" s="151"/>
      <c r="B18" s="142" t="s">
        <v>84</v>
      </c>
      <c r="C18" s="147" t="s">
        <v>21</v>
      </c>
      <c r="D18" s="40" t="s">
        <v>17</v>
      </c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25"/>
      <c r="V18" s="88">
        <v>0</v>
      </c>
      <c r="W18" s="88">
        <v>0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0"/>
      <c r="AI18" s="10"/>
      <c r="AJ18" s="10"/>
      <c r="AK18" s="10"/>
      <c r="AL18" s="11"/>
      <c r="AM18" s="10"/>
      <c r="AN18" s="10"/>
      <c r="AO18" s="10"/>
      <c r="AP18" s="10"/>
      <c r="AQ18" s="10"/>
      <c r="AR18" s="10"/>
      <c r="AS18" s="10"/>
      <c r="AT18" s="75"/>
      <c r="AU18" s="10"/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0</v>
      </c>
      <c r="BB18" s="88">
        <v>0</v>
      </c>
      <c r="BC18" s="88">
        <v>0</v>
      </c>
      <c r="BD18" s="88">
        <v>0</v>
      </c>
      <c r="BE18" s="88">
        <v>0</v>
      </c>
      <c r="BF18" s="20">
        <f t="shared" si="0"/>
        <v>0</v>
      </c>
    </row>
    <row r="19" spans="1:58" ht="12.75">
      <c r="A19" s="151"/>
      <c r="B19" s="143"/>
      <c r="C19" s="147"/>
      <c r="D19" s="40" t="s">
        <v>18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25"/>
      <c r="V19" s="88">
        <v>0</v>
      </c>
      <c r="W19" s="88">
        <v>0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75"/>
      <c r="AU19" s="10"/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0</v>
      </c>
      <c r="BB19" s="88">
        <v>0</v>
      </c>
      <c r="BC19" s="88">
        <v>0</v>
      </c>
      <c r="BD19" s="88">
        <v>0</v>
      </c>
      <c r="BE19" s="88">
        <v>0</v>
      </c>
      <c r="BF19" s="20">
        <f t="shared" si="0"/>
        <v>0</v>
      </c>
    </row>
    <row r="20" spans="1:58" ht="12.75" customHeight="1">
      <c r="A20" s="151"/>
      <c r="B20" s="142" t="s">
        <v>85</v>
      </c>
      <c r="C20" s="147" t="s">
        <v>22</v>
      </c>
      <c r="D20" s="40" t="s">
        <v>17</v>
      </c>
      <c r="E20" s="10"/>
      <c r="F20" s="10"/>
      <c r="G20" s="10"/>
      <c r="H20" s="10"/>
      <c r="I20" s="10"/>
      <c r="J20" s="10"/>
      <c r="K20" s="10"/>
      <c r="L20" s="11"/>
      <c r="M20" s="11"/>
      <c r="N20" s="11"/>
      <c r="O20" s="11"/>
      <c r="P20" s="11"/>
      <c r="Q20" s="11"/>
      <c r="R20" s="11"/>
      <c r="S20" s="11"/>
      <c r="T20" s="29"/>
      <c r="U20" s="11"/>
      <c r="V20" s="88">
        <v>0</v>
      </c>
      <c r="W20" s="88">
        <v>0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0"/>
      <c r="AI20" s="10"/>
      <c r="AJ20" s="10"/>
      <c r="AK20" s="10"/>
      <c r="AL20" s="11"/>
      <c r="AM20" s="10"/>
      <c r="AN20" s="10"/>
      <c r="AO20" s="10"/>
      <c r="AP20" s="10"/>
      <c r="AQ20" s="10"/>
      <c r="AR20" s="10"/>
      <c r="AS20" s="10"/>
      <c r="AT20" s="171" t="s">
        <v>65</v>
      </c>
      <c r="AU20" s="10"/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20">
        <f t="shared" si="0"/>
        <v>0</v>
      </c>
    </row>
    <row r="21" spans="1:58" ht="12.75">
      <c r="A21" s="151"/>
      <c r="B21" s="143"/>
      <c r="C21" s="147"/>
      <c r="D21" s="40" t="s">
        <v>18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29"/>
      <c r="U21" s="11"/>
      <c r="V21" s="88">
        <v>0</v>
      </c>
      <c r="W21" s="88">
        <v>0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72"/>
      <c r="AU21" s="10"/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20">
        <f t="shared" si="0"/>
        <v>0</v>
      </c>
    </row>
    <row r="22" spans="1:58" ht="12.75">
      <c r="A22" s="151"/>
      <c r="B22" s="142" t="s">
        <v>86</v>
      </c>
      <c r="C22" s="142" t="s">
        <v>119</v>
      </c>
      <c r="D22" s="40" t="s">
        <v>17</v>
      </c>
      <c r="E22" s="10"/>
      <c r="F22" s="10"/>
      <c r="G22" s="10"/>
      <c r="H22" s="10"/>
      <c r="I22" s="10"/>
      <c r="J22" s="10"/>
      <c r="K22" s="10"/>
      <c r="L22" s="11"/>
      <c r="M22" s="11"/>
      <c r="N22" s="11"/>
      <c r="O22" s="11"/>
      <c r="P22" s="11"/>
      <c r="Q22" s="11"/>
      <c r="R22" s="11"/>
      <c r="S22" s="11"/>
      <c r="T22" s="25"/>
      <c r="U22" s="25"/>
      <c r="V22" s="88">
        <v>0</v>
      </c>
      <c r="W22" s="88">
        <v>0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0"/>
      <c r="AI22" s="10"/>
      <c r="AJ22" s="10"/>
      <c r="AK22" s="10"/>
      <c r="AL22" s="11"/>
      <c r="AM22" s="10"/>
      <c r="AN22" s="10"/>
      <c r="AO22" s="10"/>
      <c r="AP22" s="10"/>
      <c r="AQ22" s="10"/>
      <c r="AR22" s="10"/>
      <c r="AS22" s="10"/>
      <c r="AT22" s="10"/>
      <c r="AU22" s="169" t="s">
        <v>149</v>
      </c>
      <c r="AV22" s="88">
        <v>0</v>
      </c>
      <c r="AW22" s="88">
        <v>0</v>
      </c>
      <c r="AX22" s="88">
        <v>0</v>
      </c>
      <c r="AY22" s="88">
        <v>0</v>
      </c>
      <c r="AZ22" s="88">
        <v>0</v>
      </c>
      <c r="BA22" s="88">
        <v>0</v>
      </c>
      <c r="BB22" s="88">
        <v>0</v>
      </c>
      <c r="BC22" s="88">
        <v>0</v>
      </c>
      <c r="BD22" s="88">
        <v>0</v>
      </c>
      <c r="BE22" s="88">
        <v>0</v>
      </c>
      <c r="BF22" s="20">
        <f t="shared" si="0"/>
        <v>0</v>
      </c>
    </row>
    <row r="23" spans="1:58" ht="12.75">
      <c r="A23" s="151"/>
      <c r="B23" s="143"/>
      <c r="C23" s="143"/>
      <c r="D23" s="40" t="s">
        <v>18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5"/>
      <c r="U23" s="25"/>
      <c r="V23" s="88">
        <v>0</v>
      </c>
      <c r="W23" s="88">
        <v>0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0"/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0</v>
      </c>
      <c r="BD23" s="88">
        <v>0</v>
      </c>
      <c r="BE23" s="88">
        <v>0</v>
      </c>
      <c r="BF23" s="20">
        <f t="shared" si="0"/>
        <v>0</v>
      </c>
    </row>
    <row r="24" spans="1:58" ht="12.75" customHeight="1">
      <c r="A24" s="151"/>
      <c r="B24" s="142" t="s">
        <v>106</v>
      </c>
      <c r="C24" s="147" t="s">
        <v>73</v>
      </c>
      <c r="D24" s="40" t="s">
        <v>17</v>
      </c>
      <c r="E24" s="10"/>
      <c r="F24" s="10"/>
      <c r="G24" s="10"/>
      <c r="H24" s="10"/>
      <c r="I24" s="10"/>
      <c r="J24" s="10"/>
      <c r="K24" s="1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8">
        <v>0</v>
      </c>
      <c r="W24" s="88">
        <v>0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0"/>
      <c r="AI24" s="10"/>
      <c r="AJ24" s="10"/>
      <c r="AK24" s="10"/>
      <c r="AL24" s="11"/>
      <c r="AM24" s="10"/>
      <c r="AN24" s="10"/>
      <c r="AO24" s="10"/>
      <c r="AP24" s="10"/>
      <c r="AQ24" s="10"/>
      <c r="AR24" s="10"/>
      <c r="AS24" s="10"/>
      <c r="AT24" s="171" t="s">
        <v>65</v>
      </c>
      <c r="AU24" s="29"/>
      <c r="AV24" s="88">
        <v>0</v>
      </c>
      <c r="AW24" s="88">
        <v>0</v>
      </c>
      <c r="AX24" s="88">
        <v>0</v>
      </c>
      <c r="AY24" s="88">
        <v>0</v>
      </c>
      <c r="AZ24" s="88">
        <v>0</v>
      </c>
      <c r="BA24" s="88">
        <v>0</v>
      </c>
      <c r="BB24" s="88">
        <v>0</v>
      </c>
      <c r="BC24" s="88">
        <v>0</v>
      </c>
      <c r="BD24" s="88">
        <v>0</v>
      </c>
      <c r="BE24" s="88">
        <v>0</v>
      </c>
      <c r="BF24" s="20">
        <f t="shared" si="0"/>
        <v>0</v>
      </c>
    </row>
    <row r="25" spans="1:58" ht="12.75">
      <c r="A25" s="151"/>
      <c r="B25" s="143"/>
      <c r="C25" s="147"/>
      <c r="D25" s="40" t="s">
        <v>18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88">
        <v>0</v>
      </c>
      <c r="W25" s="88">
        <v>0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72"/>
      <c r="AU25" s="29"/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20">
        <f t="shared" si="0"/>
        <v>0</v>
      </c>
    </row>
    <row r="26" spans="1:58" ht="12.75" customHeight="1">
      <c r="A26" s="151"/>
      <c r="B26" s="142" t="s">
        <v>120</v>
      </c>
      <c r="C26" s="147" t="s">
        <v>72</v>
      </c>
      <c r="D26" s="40" t="s">
        <v>17</v>
      </c>
      <c r="E26" s="10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1"/>
      <c r="Q26" s="11"/>
      <c r="R26" s="11"/>
      <c r="S26" s="11"/>
      <c r="T26" s="171" t="s">
        <v>65</v>
      </c>
      <c r="U26" s="134"/>
      <c r="V26" s="88">
        <v>0</v>
      </c>
      <c r="W26" s="88">
        <v>0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0"/>
      <c r="AI26" s="10"/>
      <c r="AJ26" s="10"/>
      <c r="AK26" s="10"/>
      <c r="AL26" s="11"/>
      <c r="AM26" s="10"/>
      <c r="AN26" s="10"/>
      <c r="AO26" s="10"/>
      <c r="AP26" s="10"/>
      <c r="AQ26" s="10"/>
      <c r="AR26" s="10"/>
      <c r="AS26" s="10"/>
      <c r="AT26" s="27"/>
      <c r="AU26" s="27"/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  <c r="BE26" s="88">
        <v>0</v>
      </c>
      <c r="BF26" s="20">
        <f t="shared" si="0"/>
        <v>0</v>
      </c>
    </row>
    <row r="27" spans="1:58" ht="12.75">
      <c r="A27" s="151"/>
      <c r="B27" s="143"/>
      <c r="C27" s="147"/>
      <c r="D27" s="40" t="s">
        <v>18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2"/>
      <c r="U27" s="134"/>
      <c r="V27" s="88">
        <v>0</v>
      </c>
      <c r="W27" s="88">
        <v>0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27"/>
      <c r="AU27" s="27"/>
      <c r="AV27" s="88">
        <v>0</v>
      </c>
      <c r="AW27" s="88">
        <v>0</v>
      </c>
      <c r="AX27" s="88">
        <v>0</v>
      </c>
      <c r="AY27" s="88">
        <v>0</v>
      </c>
      <c r="AZ27" s="88">
        <v>0</v>
      </c>
      <c r="BA27" s="88">
        <v>0</v>
      </c>
      <c r="BB27" s="88">
        <v>0</v>
      </c>
      <c r="BC27" s="88">
        <v>0</v>
      </c>
      <c r="BD27" s="88">
        <v>0</v>
      </c>
      <c r="BE27" s="88">
        <v>0</v>
      </c>
      <c r="BF27" s="20">
        <f t="shared" si="0"/>
        <v>0</v>
      </c>
    </row>
    <row r="28" spans="1:58" ht="12.75" customHeight="1">
      <c r="A28" s="151"/>
      <c r="B28" s="142" t="s">
        <v>121</v>
      </c>
      <c r="C28" s="142" t="s">
        <v>159</v>
      </c>
      <c r="D28" s="40" t="s">
        <v>17</v>
      </c>
      <c r="E28" s="10"/>
      <c r="F28" s="10"/>
      <c r="G28" s="10"/>
      <c r="H28" s="10"/>
      <c r="I28" s="10"/>
      <c r="J28" s="10"/>
      <c r="K28" s="10"/>
      <c r="L28" s="11"/>
      <c r="M28" s="11"/>
      <c r="N28" s="11"/>
      <c r="O28" s="11"/>
      <c r="P28" s="11"/>
      <c r="Q28" s="11"/>
      <c r="R28" s="11"/>
      <c r="S28" s="11"/>
      <c r="T28" s="171" t="s">
        <v>65</v>
      </c>
      <c r="U28" s="134"/>
      <c r="V28" s="88">
        <v>0</v>
      </c>
      <c r="W28" s="88">
        <v>0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0"/>
      <c r="AI28" s="10"/>
      <c r="AJ28" s="10"/>
      <c r="AK28" s="10"/>
      <c r="AL28" s="11"/>
      <c r="AM28" s="10"/>
      <c r="AN28" s="10"/>
      <c r="AO28" s="10"/>
      <c r="AP28" s="10"/>
      <c r="AQ28" s="10"/>
      <c r="AR28" s="10"/>
      <c r="AS28" s="10"/>
      <c r="AT28" s="27"/>
      <c r="AU28" s="27"/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20">
        <f t="shared" si="0"/>
        <v>0</v>
      </c>
    </row>
    <row r="29" spans="1:58" ht="12.75">
      <c r="A29" s="151"/>
      <c r="B29" s="143"/>
      <c r="C29" s="143"/>
      <c r="D29" s="40" t="s">
        <v>18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2"/>
      <c r="U29" s="134"/>
      <c r="V29" s="88">
        <v>0</v>
      </c>
      <c r="W29" s="88">
        <v>0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27"/>
      <c r="AU29" s="27"/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0</v>
      </c>
      <c r="BF29" s="20">
        <f t="shared" si="0"/>
        <v>0</v>
      </c>
    </row>
    <row r="30" spans="1:58" ht="12.75" customHeight="1">
      <c r="A30" s="151"/>
      <c r="B30" s="142" t="s">
        <v>146</v>
      </c>
      <c r="C30" s="142" t="s">
        <v>147</v>
      </c>
      <c r="D30" s="40" t="s">
        <v>17</v>
      </c>
      <c r="E30" s="10"/>
      <c r="F30" s="10"/>
      <c r="G30" s="10"/>
      <c r="H30" s="10"/>
      <c r="I30" s="10"/>
      <c r="J30" s="10"/>
      <c r="K30" s="10"/>
      <c r="L30" s="11"/>
      <c r="M30" s="11"/>
      <c r="N30" s="11"/>
      <c r="O30" s="11"/>
      <c r="P30" s="11"/>
      <c r="Q30" s="11"/>
      <c r="R30" s="11"/>
      <c r="S30" s="11"/>
      <c r="T30" s="171" t="s">
        <v>65</v>
      </c>
      <c r="U30" s="11"/>
      <c r="V30" s="88">
        <v>0</v>
      </c>
      <c r="W30" s="88">
        <v>0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0"/>
      <c r="AI30" s="10"/>
      <c r="AJ30" s="10"/>
      <c r="AK30" s="10"/>
      <c r="AL30" s="11"/>
      <c r="AM30" s="10"/>
      <c r="AN30" s="10"/>
      <c r="AO30" s="10"/>
      <c r="AP30" s="10"/>
      <c r="AQ30" s="10"/>
      <c r="AR30" s="10"/>
      <c r="AS30" s="10"/>
      <c r="AT30" s="10"/>
      <c r="AU30" s="25"/>
      <c r="AV30" s="88">
        <v>0</v>
      </c>
      <c r="AW30" s="88">
        <v>0</v>
      </c>
      <c r="AX30" s="88">
        <v>0</v>
      </c>
      <c r="AY30" s="88">
        <v>0</v>
      </c>
      <c r="AZ30" s="88">
        <v>0</v>
      </c>
      <c r="BA30" s="88">
        <v>0</v>
      </c>
      <c r="BB30" s="88">
        <v>0</v>
      </c>
      <c r="BC30" s="88">
        <v>0</v>
      </c>
      <c r="BD30" s="88">
        <v>0</v>
      </c>
      <c r="BE30" s="88">
        <v>0</v>
      </c>
      <c r="BF30" s="20">
        <f t="shared" si="0"/>
        <v>0</v>
      </c>
    </row>
    <row r="31" spans="1:58" ht="12.75">
      <c r="A31" s="151"/>
      <c r="B31" s="143"/>
      <c r="C31" s="143"/>
      <c r="D31" s="40" t="s">
        <v>18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2"/>
      <c r="U31" s="11"/>
      <c r="V31" s="88">
        <v>0</v>
      </c>
      <c r="W31" s="88">
        <v>0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25"/>
      <c r="AV31" s="88">
        <v>0</v>
      </c>
      <c r="AW31" s="88">
        <v>0</v>
      </c>
      <c r="AX31" s="88">
        <v>0</v>
      </c>
      <c r="AY31" s="88">
        <v>0</v>
      </c>
      <c r="AZ31" s="88">
        <v>0</v>
      </c>
      <c r="BA31" s="88">
        <v>0</v>
      </c>
      <c r="BB31" s="88">
        <v>0</v>
      </c>
      <c r="BC31" s="88">
        <v>0</v>
      </c>
      <c r="BD31" s="88">
        <v>0</v>
      </c>
      <c r="BE31" s="88">
        <v>0</v>
      </c>
      <c r="BF31" s="20">
        <f t="shared" si="0"/>
        <v>0</v>
      </c>
    </row>
    <row r="32" spans="1:58" ht="12.75" customHeight="1">
      <c r="A32" s="151"/>
      <c r="B32" s="142" t="s">
        <v>109</v>
      </c>
      <c r="C32" s="147" t="s">
        <v>87</v>
      </c>
      <c r="D32" s="40" t="s">
        <v>17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88">
        <v>0</v>
      </c>
      <c r="W32" s="88">
        <v>0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0</v>
      </c>
      <c r="BE32" s="88">
        <v>0</v>
      </c>
      <c r="BF32" s="20">
        <f t="shared" si="0"/>
        <v>0</v>
      </c>
    </row>
    <row r="33" spans="1:58" ht="12.75">
      <c r="A33" s="151"/>
      <c r="B33" s="143"/>
      <c r="C33" s="147"/>
      <c r="D33" s="40" t="s">
        <v>18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88">
        <v>0</v>
      </c>
      <c r="W33" s="88">
        <v>0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88">
        <v>0</v>
      </c>
      <c r="AW33" s="88">
        <v>0</v>
      </c>
      <c r="AX33" s="88">
        <v>0</v>
      </c>
      <c r="AY33" s="88">
        <v>0</v>
      </c>
      <c r="AZ33" s="88">
        <v>0</v>
      </c>
      <c r="BA33" s="88">
        <v>0</v>
      </c>
      <c r="BB33" s="88">
        <v>0</v>
      </c>
      <c r="BC33" s="88">
        <v>0</v>
      </c>
      <c r="BD33" s="88">
        <v>0</v>
      </c>
      <c r="BE33" s="88">
        <v>0</v>
      </c>
      <c r="BF33" s="20">
        <f t="shared" si="0"/>
        <v>0</v>
      </c>
    </row>
    <row r="34" spans="1:58" ht="12.75" customHeight="1">
      <c r="A34" s="151"/>
      <c r="B34" s="142" t="s">
        <v>122</v>
      </c>
      <c r="C34" s="142" t="s">
        <v>88</v>
      </c>
      <c r="D34" s="40" t="s">
        <v>17</v>
      </c>
      <c r="E34" s="10"/>
      <c r="F34" s="10"/>
      <c r="G34" s="10"/>
      <c r="H34" s="10"/>
      <c r="I34" s="10"/>
      <c r="J34" s="10"/>
      <c r="K34" s="10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8">
        <v>0</v>
      </c>
      <c r="W34" s="88">
        <v>0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0"/>
      <c r="AI34" s="10"/>
      <c r="AJ34" s="10"/>
      <c r="AK34" s="10"/>
      <c r="AL34" s="11"/>
      <c r="AM34" s="10"/>
      <c r="AN34" s="10"/>
      <c r="AO34" s="10"/>
      <c r="AP34" s="10"/>
      <c r="AQ34" s="10"/>
      <c r="AR34" s="10"/>
      <c r="AS34" s="10"/>
      <c r="AT34" s="171" t="s">
        <v>65</v>
      </c>
      <c r="AU34" s="29"/>
      <c r="AV34" s="88">
        <v>0</v>
      </c>
      <c r="AW34" s="88">
        <v>0</v>
      </c>
      <c r="AX34" s="88">
        <v>0</v>
      </c>
      <c r="AY34" s="88">
        <v>0</v>
      </c>
      <c r="AZ34" s="88">
        <v>0</v>
      </c>
      <c r="BA34" s="88">
        <v>0</v>
      </c>
      <c r="BB34" s="88">
        <v>0</v>
      </c>
      <c r="BC34" s="88">
        <v>0</v>
      </c>
      <c r="BD34" s="88">
        <v>0</v>
      </c>
      <c r="BE34" s="88">
        <v>0</v>
      </c>
      <c r="BF34" s="20">
        <f t="shared" si="0"/>
        <v>0</v>
      </c>
    </row>
    <row r="35" spans="1:58" ht="11.25" customHeight="1">
      <c r="A35" s="151"/>
      <c r="B35" s="143"/>
      <c r="C35" s="143"/>
      <c r="D35" s="40" t="s">
        <v>18</v>
      </c>
      <c r="E35" s="10"/>
      <c r="F35" s="10"/>
      <c r="G35" s="10"/>
      <c r="H35" s="10"/>
      <c r="I35" s="1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8">
        <v>0</v>
      </c>
      <c r="W35" s="88">
        <v>0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0"/>
      <c r="AI35" s="10"/>
      <c r="AJ35" s="10"/>
      <c r="AK35" s="10"/>
      <c r="AL35" s="11"/>
      <c r="AM35" s="10"/>
      <c r="AN35" s="10"/>
      <c r="AO35" s="10"/>
      <c r="AP35" s="10"/>
      <c r="AQ35" s="10"/>
      <c r="AR35" s="10"/>
      <c r="AS35" s="10"/>
      <c r="AT35" s="172"/>
      <c r="AU35" s="29"/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20">
        <f t="shared" si="0"/>
        <v>0</v>
      </c>
    </row>
    <row r="36" spans="1:58" ht="12" customHeight="1">
      <c r="A36" s="151"/>
      <c r="B36" s="142" t="s">
        <v>124</v>
      </c>
      <c r="C36" s="147" t="s">
        <v>123</v>
      </c>
      <c r="D36" s="40" t="s">
        <v>17</v>
      </c>
      <c r="E36" s="10"/>
      <c r="F36" s="10"/>
      <c r="G36" s="10"/>
      <c r="H36" s="10"/>
      <c r="I36" s="10"/>
      <c r="J36" s="10"/>
      <c r="K36" s="10"/>
      <c r="L36" s="11"/>
      <c r="M36" s="11"/>
      <c r="N36" s="11"/>
      <c r="O36" s="11"/>
      <c r="P36" s="11"/>
      <c r="Q36" s="11"/>
      <c r="R36" s="11"/>
      <c r="S36" s="11"/>
      <c r="T36" s="11"/>
      <c r="U36" s="174" t="s">
        <v>68</v>
      </c>
      <c r="V36" s="88">
        <v>0</v>
      </c>
      <c r="W36" s="88">
        <v>0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0"/>
      <c r="AI36" s="10"/>
      <c r="AJ36" s="10"/>
      <c r="AK36" s="10"/>
      <c r="AL36" s="11"/>
      <c r="AM36" s="10"/>
      <c r="AN36" s="10"/>
      <c r="AO36" s="10"/>
      <c r="AP36" s="10"/>
      <c r="AQ36" s="10"/>
      <c r="AR36" s="10"/>
      <c r="AS36" s="10"/>
      <c r="AT36" s="171" t="s">
        <v>65</v>
      </c>
      <c r="AU36" s="83"/>
      <c r="AV36" s="88">
        <v>0</v>
      </c>
      <c r="AW36" s="88">
        <v>0</v>
      </c>
      <c r="AX36" s="88">
        <v>0</v>
      </c>
      <c r="AY36" s="88">
        <v>0</v>
      </c>
      <c r="AZ36" s="88">
        <v>0</v>
      </c>
      <c r="BA36" s="88">
        <v>0</v>
      </c>
      <c r="BB36" s="88">
        <v>0</v>
      </c>
      <c r="BC36" s="88">
        <v>0</v>
      </c>
      <c r="BD36" s="88">
        <v>0</v>
      </c>
      <c r="BE36" s="88">
        <v>0</v>
      </c>
      <c r="BF36" s="20">
        <f t="shared" si="0"/>
        <v>0</v>
      </c>
    </row>
    <row r="37" spans="1:58" ht="11.25" customHeight="1">
      <c r="A37" s="151"/>
      <c r="B37" s="143"/>
      <c r="C37" s="147"/>
      <c r="D37" s="40" t="s">
        <v>18</v>
      </c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11"/>
      <c r="P37" s="11"/>
      <c r="Q37" s="11"/>
      <c r="R37" s="11"/>
      <c r="S37" s="11"/>
      <c r="T37" s="11"/>
      <c r="U37" s="175"/>
      <c r="V37" s="88">
        <v>0</v>
      </c>
      <c r="W37" s="88">
        <v>0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0"/>
      <c r="AI37" s="10"/>
      <c r="AJ37" s="10"/>
      <c r="AK37" s="10"/>
      <c r="AL37" s="11"/>
      <c r="AM37" s="10"/>
      <c r="AN37" s="10"/>
      <c r="AO37" s="10"/>
      <c r="AP37" s="10"/>
      <c r="AQ37" s="10"/>
      <c r="AR37" s="10"/>
      <c r="AS37" s="10"/>
      <c r="AT37" s="172"/>
      <c r="AU37" s="83"/>
      <c r="AV37" s="88">
        <v>0</v>
      </c>
      <c r="AW37" s="88">
        <v>0</v>
      </c>
      <c r="AX37" s="88">
        <v>0</v>
      </c>
      <c r="AY37" s="88">
        <v>0</v>
      </c>
      <c r="AZ37" s="88">
        <v>0</v>
      </c>
      <c r="BA37" s="88">
        <v>0</v>
      </c>
      <c r="BB37" s="88">
        <v>0</v>
      </c>
      <c r="BC37" s="88">
        <v>0</v>
      </c>
      <c r="BD37" s="88">
        <v>0</v>
      </c>
      <c r="BE37" s="88">
        <v>0</v>
      </c>
      <c r="BF37" s="20">
        <f t="shared" si="0"/>
        <v>0</v>
      </c>
    </row>
    <row r="38" spans="1:58" ht="10.5" customHeight="1">
      <c r="A38" s="151"/>
      <c r="B38" s="142" t="s">
        <v>150</v>
      </c>
      <c r="C38" s="142" t="s">
        <v>125</v>
      </c>
      <c r="D38" s="40" t="s">
        <v>17</v>
      </c>
      <c r="E38" s="10"/>
      <c r="F38" s="10"/>
      <c r="G38" s="10"/>
      <c r="H38" s="10"/>
      <c r="I38" s="10"/>
      <c r="J38" s="10"/>
      <c r="K38" s="10"/>
      <c r="L38" s="11"/>
      <c r="M38" s="11"/>
      <c r="N38" s="11"/>
      <c r="O38" s="11"/>
      <c r="P38" s="11"/>
      <c r="Q38" s="11"/>
      <c r="R38" s="11"/>
      <c r="S38" s="11"/>
      <c r="T38" s="23"/>
      <c r="U38" s="11"/>
      <c r="V38" s="88">
        <v>0</v>
      </c>
      <c r="W38" s="88">
        <v>0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0"/>
      <c r="AI38" s="10"/>
      <c r="AJ38" s="10"/>
      <c r="AK38" s="10"/>
      <c r="AL38" s="11"/>
      <c r="AM38" s="10"/>
      <c r="AN38" s="10"/>
      <c r="AO38" s="10"/>
      <c r="AP38" s="10"/>
      <c r="AQ38" s="10"/>
      <c r="AR38" s="10"/>
      <c r="AS38" s="10"/>
      <c r="AT38" s="10"/>
      <c r="AU38" s="169" t="s">
        <v>149</v>
      </c>
      <c r="AV38" s="88">
        <v>0</v>
      </c>
      <c r="AW38" s="88">
        <v>0</v>
      </c>
      <c r="AX38" s="88">
        <v>0</v>
      </c>
      <c r="AY38" s="88">
        <v>0</v>
      </c>
      <c r="AZ38" s="88">
        <v>0</v>
      </c>
      <c r="BA38" s="88">
        <v>0</v>
      </c>
      <c r="BB38" s="88">
        <v>0</v>
      </c>
      <c r="BC38" s="88">
        <v>0</v>
      </c>
      <c r="BD38" s="88">
        <v>0</v>
      </c>
      <c r="BE38" s="88">
        <v>0</v>
      </c>
      <c r="BF38" s="20">
        <f t="shared" si="0"/>
        <v>0</v>
      </c>
    </row>
    <row r="39" spans="1:58" ht="11.25" customHeight="1">
      <c r="A39" s="151"/>
      <c r="B39" s="143"/>
      <c r="C39" s="143"/>
      <c r="D39" s="40" t="s">
        <v>18</v>
      </c>
      <c r="E39" s="10"/>
      <c r="F39" s="10"/>
      <c r="G39" s="10"/>
      <c r="H39" s="10"/>
      <c r="I39" s="10"/>
      <c r="J39" s="10"/>
      <c r="K39" s="10"/>
      <c r="L39" s="11"/>
      <c r="M39" s="11"/>
      <c r="N39" s="11"/>
      <c r="O39" s="11"/>
      <c r="P39" s="11"/>
      <c r="Q39" s="11"/>
      <c r="R39" s="11"/>
      <c r="S39" s="11"/>
      <c r="T39" s="23"/>
      <c r="U39" s="11"/>
      <c r="V39" s="88">
        <v>0</v>
      </c>
      <c r="W39" s="88">
        <v>0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0"/>
      <c r="AI39" s="10"/>
      <c r="AJ39" s="10"/>
      <c r="AK39" s="10"/>
      <c r="AL39" s="11"/>
      <c r="AM39" s="10"/>
      <c r="AN39" s="10"/>
      <c r="AO39" s="10"/>
      <c r="AP39" s="10"/>
      <c r="AQ39" s="10"/>
      <c r="AR39" s="10"/>
      <c r="AS39" s="10"/>
      <c r="AT39" s="10"/>
      <c r="AU39" s="170"/>
      <c r="AV39" s="88">
        <v>0</v>
      </c>
      <c r="AW39" s="88">
        <v>0</v>
      </c>
      <c r="AX39" s="88">
        <v>0</v>
      </c>
      <c r="AY39" s="88">
        <v>0</v>
      </c>
      <c r="AZ39" s="88">
        <v>0</v>
      </c>
      <c r="BA39" s="88">
        <v>0</v>
      </c>
      <c r="BB39" s="88">
        <v>0</v>
      </c>
      <c r="BC39" s="88">
        <v>0</v>
      </c>
      <c r="BD39" s="88">
        <v>0</v>
      </c>
      <c r="BE39" s="88">
        <v>0</v>
      </c>
      <c r="BF39" s="20">
        <f t="shared" si="0"/>
        <v>0</v>
      </c>
    </row>
    <row r="40" spans="1:58" ht="12.75" customHeight="1">
      <c r="A40" s="151"/>
      <c r="B40" s="142" t="s">
        <v>126</v>
      </c>
      <c r="C40" s="142" t="s">
        <v>110</v>
      </c>
      <c r="D40" s="40" t="s">
        <v>17</v>
      </c>
      <c r="E40" s="10"/>
      <c r="F40" s="10"/>
      <c r="G40" s="10"/>
      <c r="H40" s="10"/>
      <c r="I40" s="10"/>
      <c r="J40" s="10"/>
      <c r="K40" s="10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88">
        <v>0</v>
      </c>
      <c r="W40" s="88">
        <v>0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0"/>
      <c r="AI40" s="10"/>
      <c r="AJ40" s="10"/>
      <c r="AK40" s="10"/>
      <c r="AL40" s="11"/>
      <c r="AM40" s="10"/>
      <c r="AN40" s="10"/>
      <c r="AO40" s="10"/>
      <c r="AP40" s="10"/>
      <c r="AQ40" s="10"/>
      <c r="AR40" s="10"/>
      <c r="AS40" s="10"/>
      <c r="AT40" s="171" t="s">
        <v>65</v>
      </c>
      <c r="AU40" s="25"/>
      <c r="AV40" s="88">
        <v>0</v>
      </c>
      <c r="AW40" s="88">
        <v>0</v>
      </c>
      <c r="AX40" s="88">
        <v>0</v>
      </c>
      <c r="AY40" s="88">
        <v>0</v>
      </c>
      <c r="AZ40" s="88">
        <v>0</v>
      </c>
      <c r="BA40" s="88">
        <v>0</v>
      </c>
      <c r="BB40" s="88">
        <v>0</v>
      </c>
      <c r="BC40" s="88">
        <v>0</v>
      </c>
      <c r="BD40" s="88">
        <v>0</v>
      </c>
      <c r="BE40" s="88">
        <v>0</v>
      </c>
      <c r="BF40" s="20">
        <f t="shared" si="0"/>
        <v>0</v>
      </c>
    </row>
    <row r="41" spans="1:58" ht="10.5" customHeight="1">
      <c r="A41" s="151"/>
      <c r="B41" s="143"/>
      <c r="C41" s="143"/>
      <c r="D41" s="40" t="s">
        <v>18</v>
      </c>
      <c r="E41" s="10"/>
      <c r="F41" s="10"/>
      <c r="G41" s="10"/>
      <c r="H41" s="10"/>
      <c r="I41" s="10"/>
      <c r="J41" s="10"/>
      <c r="K41" s="1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8">
        <v>0</v>
      </c>
      <c r="W41" s="88">
        <v>0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0"/>
      <c r="AI41" s="10"/>
      <c r="AJ41" s="10"/>
      <c r="AK41" s="10"/>
      <c r="AL41" s="11"/>
      <c r="AM41" s="10"/>
      <c r="AN41" s="10"/>
      <c r="AO41" s="10"/>
      <c r="AP41" s="10"/>
      <c r="AQ41" s="10"/>
      <c r="AR41" s="10"/>
      <c r="AS41" s="10"/>
      <c r="AT41" s="172"/>
      <c r="AU41" s="25"/>
      <c r="AV41" s="88">
        <v>0</v>
      </c>
      <c r="AW41" s="88">
        <v>0</v>
      </c>
      <c r="AX41" s="88">
        <v>0</v>
      </c>
      <c r="AY41" s="88">
        <v>0</v>
      </c>
      <c r="AZ41" s="88">
        <v>0</v>
      </c>
      <c r="BA41" s="88">
        <v>0</v>
      </c>
      <c r="BB41" s="88">
        <v>0</v>
      </c>
      <c r="BC41" s="88">
        <v>0</v>
      </c>
      <c r="BD41" s="88">
        <v>0</v>
      </c>
      <c r="BE41" s="88">
        <v>0</v>
      </c>
      <c r="BF41" s="20">
        <f t="shared" si="0"/>
        <v>0</v>
      </c>
    </row>
    <row r="42" spans="1:58" ht="14.25" customHeight="1">
      <c r="A42" s="151"/>
      <c r="B42" s="145" t="s">
        <v>127</v>
      </c>
      <c r="C42" s="145" t="s">
        <v>89</v>
      </c>
      <c r="D42" s="93" t="s">
        <v>17</v>
      </c>
      <c r="E42" s="49"/>
      <c r="F42" s="49"/>
      <c r="G42" s="49"/>
      <c r="H42" s="49"/>
      <c r="I42" s="49"/>
      <c r="J42" s="49"/>
      <c r="K42" s="49"/>
      <c r="L42" s="50"/>
      <c r="M42" s="50"/>
      <c r="N42" s="50"/>
      <c r="O42" s="50"/>
      <c r="P42" s="50"/>
      <c r="Q42" s="50"/>
      <c r="R42" s="50"/>
      <c r="S42" s="50"/>
      <c r="T42" s="50"/>
      <c r="U42" s="52"/>
      <c r="V42" s="116">
        <v>0</v>
      </c>
      <c r="W42" s="116">
        <v>0</v>
      </c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49"/>
      <c r="AI42" s="49"/>
      <c r="AJ42" s="49"/>
      <c r="AK42" s="49"/>
      <c r="AL42" s="50"/>
      <c r="AM42" s="49"/>
      <c r="AN42" s="49"/>
      <c r="AO42" s="49"/>
      <c r="AP42" s="49"/>
      <c r="AQ42" s="49"/>
      <c r="AR42" s="49"/>
      <c r="AS42" s="49"/>
      <c r="AT42" s="51"/>
      <c r="AU42" s="51"/>
      <c r="AV42" s="116">
        <v>0</v>
      </c>
      <c r="AW42" s="116">
        <v>0</v>
      </c>
      <c r="AX42" s="116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16">
        <v>0</v>
      </c>
      <c r="BE42" s="116">
        <v>0</v>
      </c>
      <c r="BF42" s="109">
        <f t="shared" si="0"/>
        <v>0</v>
      </c>
    </row>
    <row r="43" spans="1:58" ht="15" customHeight="1">
      <c r="A43" s="151"/>
      <c r="B43" s="146"/>
      <c r="C43" s="146"/>
      <c r="D43" s="93" t="s">
        <v>18</v>
      </c>
      <c r="E43" s="49"/>
      <c r="F43" s="49"/>
      <c r="G43" s="49"/>
      <c r="H43" s="49"/>
      <c r="I43" s="49"/>
      <c r="J43" s="49"/>
      <c r="K43" s="49"/>
      <c r="L43" s="50"/>
      <c r="M43" s="50"/>
      <c r="N43" s="50"/>
      <c r="O43" s="50"/>
      <c r="P43" s="50"/>
      <c r="Q43" s="50"/>
      <c r="R43" s="50"/>
      <c r="S43" s="50"/>
      <c r="T43" s="50"/>
      <c r="U43" s="52"/>
      <c r="V43" s="116">
        <v>0</v>
      </c>
      <c r="W43" s="116">
        <v>0</v>
      </c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49"/>
      <c r="AI43" s="49"/>
      <c r="AJ43" s="49"/>
      <c r="AK43" s="49"/>
      <c r="AL43" s="50"/>
      <c r="AM43" s="49"/>
      <c r="AN43" s="49"/>
      <c r="AO43" s="49"/>
      <c r="AP43" s="49"/>
      <c r="AQ43" s="49"/>
      <c r="AR43" s="49"/>
      <c r="AS43" s="49"/>
      <c r="AT43" s="51"/>
      <c r="AU43" s="51"/>
      <c r="AV43" s="116">
        <v>0</v>
      </c>
      <c r="AW43" s="116">
        <v>0</v>
      </c>
      <c r="AX43" s="116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16">
        <v>0</v>
      </c>
      <c r="BE43" s="116">
        <v>0</v>
      </c>
      <c r="BF43" s="109">
        <f t="shared" si="0"/>
        <v>0</v>
      </c>
    </row>
    <row r="44" spans="1:58" ht="12.75" customHeight="1">
      <c r="A44" s="151"/>
      <c r="B44" s="142" t="s">
        <v>128</v>
      </c>
      <c r="C44" s="142" t="s">
        <v>129</v>
      </c>
      <c r="D44" s="40" t="s">
        <v>17</v>
      </c>
      <c r="E44" s="33"/>
      <c r="F44" s="33"/>
      <c r="G44" s="33"/>
      <c r="H44" s="33"/>
      <c r="I44" s="33"/>
      <c r="J44" s="33"/>
      <c r="K44" s="33"/>
      <c r="L44" s="31"/>
      <c r="M44" s="31"/>
      <c r="N44" s="31"/>
      <c r="O44" s="31"/>
      <c r="P44" s="31"/>
      <c r="Q44" s="31"/>
      <c r="R44" s="31"/>
      <c r="S44" s="31"/>
      <c r="T44" s="31"/>
      <c r="U44" s="65"/>
      <c r="V44" s="88">
        <v>0</v>
      </c>
      <c r="W44" s="88">
        <v>0</v>
      </c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3"/>
      <c r="AI44" s="33"/>
      <c r="AJ44" s="33"/>
      <c r="AK44" s="33"/>
      <c r="AL44" s="31"/>
      <c r="AM44" s="33"/>
      <c r="AN44" s="33"/>
      <c r="AO44" s="33"/>
      <c r="AP44" s="33"/>
      <c r="AQ44" s="33"/>
      <c r="AR44" s="33"/>
      <c r="AS44" s="33"/>
      <c r="AT44" s="36"/>
      <c r="AU44" s="36"/>
      <c r="AV44" s="88">
        <v>0</v>
      </c>
      <c r="AW44" s="88">
        <v>0</v>
      </c>
      <c r="AX44" s="88">
        <v>0</v>
      </c>
      <c r="AY44" s="88">
        <v>0</v>
      </c>
      <c r="AZ44" s="88">
        <v>0</v>
      </c>
      <c r="BA44" s="88">
        <v>0</v>
      </c>
      <c r="BB44" s="88">
        <v>0</v>
      </c>
      <c r="BC44" s="88">
        <v>0</v>
      </c>
      <c r="BD44" s="88">
        <v>0</v>
      </c>
      <c r="BE44" s="88">
        <v>0</v>
      </c>
      <c r="BF44" s="20">
        <f t="shared" si="0"/>
        <v>0</v>
      </c>
    </row>
    <row r="45" spans="1:58" ht="12.75" customHeight="1">
      <c r="A45" s="151"/>
      <c r="B45" s="143"/>
      <c r="C45" s="143"/>
      <c r="D45" s="40" t="s">
        <v>18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65"/>
      <c r="V45" s="88">
        <v>0</v>
      </c>
      <c r="W45" s="88">
        <v>0</v>
      </c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39"/>
      <c r="AS45" s="39"/>
      <c r="AT45" s="36"/>
      <c r="AU45" s="36"/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0</v>
      </c>
      <c r="BB45" s="88">
        <v>0</v>
      </c>
      <c r="BC45" s="88">
        <v>0</v>
      </c>
      <c r="BD45" s="88">
        <v>0</v>
      </c>
      <c r="BE45" s="88">
        <v>0</v>
      </c>
      <c r="BF45" s="20">
        <f t="shared" si="0"/>
        <v>0</v>
      </c>
    </row>
    <row r="46" spans="1:58" ht="19.5" customHeight="1">
      <c r="A46" s="151"/>
      <c r="B46" s="145" t="s">
        <v>148</v>
      </c>
      <c r="C46" s="145" t="s">
        <v>142</v>
      </c>
      <c r="D46" s="113" t="s">
        <v>17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52"/>
      <c r="V46" s="116">
        <v>0</v>
      </c>
      <c r="W46" s="116">
        <v>0</v>
      </c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114"/>
      <c r="AS46" s="114"/>
      <c r="AT46" s="51"/>
      <c r="AU46" s="51"/>
      <c r="AV46" s="116">
        <v>0</v>
      </c>
      <c r="AW46" s="116">
        <v>0</v>
      </c>
      <c r="AX46" s="116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16">
        <v>0</v>
      </c>
      <c r="BE46" s="116">
        <v>0</v>
      </c>
      <c r="BF46" s="20">
        <f t="shared" si="0"/>
        <v>0</v>
      </c>
    </row>
    <row r="47" spans="1:58" ht="19.5" customHeight="1">
      <c r="A47" s="151"/>
      <c r="B47" s="146"/>
      <c r="C47" s="146"/>
      <c r="D47" s="113" t="s">
        <v>18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52"/>
      <c r="V47" s="116">
        <v>0</v>
      </c>
      <c r="W47" s="116">
        <v>0</v>
      </c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114"/>
      <c r="AS47" s="114"/>
      <c r="AT47" s="51"/>
      <c r="AU47" s="51"/>
      <c r="AV47" s="116">
        <v>0</v>
      </c>
      <c r="AW47" s="116">
        <v>0</v>
      </c>
      <c r="AX47" s="116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16">
        <v>0</v>
      </c>
      <c r="BE47" s="116">
        <v>0</v>
      </c>
      <c r="BF47" s="20">
        <f t="shared" si="0"/>
        <v>0</v>
      </c>
    </row>
    <row r="48" spans="1:58" ht="19.5" customHeight="1">
      <c r="A48" s="151"/>
      <c r="B48" s="142" t="s">
        <v>143</v>
      </c>
      <c r="C48" s="142" t="s">
        <v>144</v>
      </c>
      <c r="D48" s="40" t="s">
        <v>17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65"/>
      <c r="V48" s="88">
        <v>0</v>
      </c>
      <c r="W48" s="88">
        <v>0</v>
      </c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39"/>
      <c r="AS48" s="39"/>
      <c r="AT48" s="36"/>
      <c r="AU48" s="36"/>
      <c r="AV48" s="88">
        <v>0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0</v>
      </c>
      <c r="BE48" s="88">
        <v>0</v>
      </c>
      <c r="BF48" s="20">
        <f t="shared" si="0"/>
        <v>0</v>
      </c>
    </row>
    <row r="49" spans="1:58" ht="19.5" customHeight="1">
      <c r="A49" s="151"/>
      <c r="B49" s="143"/>
      <c r="C49" s="143"/>
      <c r="D49" s="40" t="s">
        <v>18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65"/>
      <c r="V49" s="88">
        <v>0</v>
      </c>
      <c r="W49" s="88">
        <v>0</v>
      </c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39"/>
      <c r="AS49" s="39"/>
      <c r="AT49" s="36"/>
      <c r="AU49" s="36"/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20">
        <f t="shared" si="0"/>
        <v>0</v>
      </c>
    </row>
    <row r="50" spans="1:58" ht="20.25" customHeight="1">
      <c r="A50" s="152"/>
      <c r="B50" s="166" t="s">
        <v>60</v>
      </c>
      <c r="C50" s="167"/>
      <c r="D50" s="16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24">
        <v>3</v>
      </c>
      <c r="U50" s="24">
        <v>1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>
        <v>7</v>
      </c>
      <c r="AU50" s="9">
        <v>3</v>
      </c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20">
        <f t="shared" si="0"/>
        <v>14</v>
      </c>
    </row>
  </sheetData>
  <sheetProtection/>
  <mergeCells count="78">
    <mergeCell ref="AU22:AU23"/>
    <mergeCell ref="B38:B39"/>
    <mergeCell ref="AT34:AT35"/>
    <mergeCell ref="AT36:AT37"/>
    <mergeCell ref="U36:U37"/>
    <mergeCell ref="C26:C27"/>
    <mergeCell ref="C28:C29"/>
    <mergeCell ref="AT24:AT25"/>
    <mergeCell ref="T30:T31"/>
    <mergeCell ref="B16:B17"/>
    <mergeCell ref="C16:C17"/>
    <mergeCell ref="B34:B35"/>
    <mergeCell ref="C34:C35"/>
    <mergeCell ref="C18:C19"/>
    <mergeCell ref="B20:B21"/>
    <mergeCell ref="B26:B27"/>
    <mergeCell ref="B28:B29"/>
    <mergeCell ref="B30:B31"/>
    <mergeCell ref="C24:C25"/>
    <mergeCell ref="B12:B13"/>
    <mergeCell ref="C12:C13"/>
    <mergeCell ref="B42:B43"/>
    <mergeCell ref="C42:C43"/>
    <mergeCell ref="C30:C31"/>
    <mergeCell ref="C40:C41"/>
    <mergeCell ref="B36:B37"/>
    <mergeCell ref="B32:B33"/>
    <mergeCell ref="C32:C33"/>
    <mergeCell ref="B14:B15"/>
    <mergeCell ref="A8:A50"/>
    <mergeCell ref="B8:B9"/>
    <mergeCell ref="B10:B11"/>
    <mergeCell ref="C8:C9"/>
    <mergeCell ref="C10:C11"/>
    <mergeCell ref="AT12:AT13"/>
    <mergeCell ref="AT14:AT15"/>
    <mergeCell ref="B44:B45"/>
    <mergeCell ref="C36:C37"/>
    <mergeCell ref="C38:C39"/>
    <mergeCell ref="B50:D50"/>
    <mergeCell ref="B22:B23"/>
    <mergeCell ref="C22:C23"/>
    <mergeCell ref="B24:B25"/>
    <mergeCell ref="B18:B19"/>
    <mergeCell ref="AT20:AT21"/>
    <mergeCell ref="B40:B41"/>
    <mergeCell ref="T26:T27"/>
    <mergeCell ref="T28:T29"/>
    <mergeCell ref="B48:B49"/>
    <mergeCell ref="C20:C21"/>
    <mergeCell ref="AU10:AU11"/>
    <mergeCell ref="R3:U3"/>
    <mergeCell ref="AA3:AC3"/>
    <mergeCell ref="E4:BE4"/>
    <mergeCell ref="AN3:AQ3"/>
    <mergeCell ref="C14:C15"/>
    <mergeCell ref="AU16:AU17"/>
    <mergeCell ref="AJ3:AL3"/>
    <mergeCell ref="A1:BE1"/>
    <mergeCell ref="A3:A7"/>
    <mergeCell ref="B3:B7"/>
    <mergeCell ref="F3:H3"/>
    <mergeCell ref="J3:L3"/>
    <mergeCell ref="AE3:AH3"/>
    <mergeCell ref="N3:Q3"/>
    <mergeCell ref="W3:Y3"/>
    <mergeCell ref="AZ3:BD3"/>
    <mergeCell ref="AR3:AU3"/>
    <mergeCell ref="B46:B47"/>
    <mergeCell ref="C46:C47"/>
    <mergeCell ref="C48:C49"/>
    <mergeCell ref="C44:C45"/>
    <mergeCell ref="E6:BE6"/>
    <mergeCell ref="C3:C7"/>
    <mergeCell ref="D3:D7"/>
    <mergeCell ref="AU38:AU39"/>
    <mergeCell ref="AT40:AT41"/>
    <mergeCell ref="AW3:AY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59"/>
  <sheetViews>
    <sheetView zoomScale="110" zoomScaleNormal="110" zoomScalePageLayoutView="0" workbookViewId="0" topLeftCell="A22">
      <selection activeCell="BF55" sqref="BF55:BF56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21.875" style="0" customWidth="1"/>
    <col min="4" max="4" width="6.125" style="0" customWidth="1"/>
    <col min="5" max="20" width="3.375" style="0" customWidth="1"/>
    <col min="21" max="23" width="2.75390625" style="0" customWidth="1"/>
    <col min="24" max="24" width="3.375" style="0" customWidth="1"/>
    <col min="25" max="25" width="3.75390625" style="0" customWidth="1"/>
    <col min="26" max="27" width="3.125" style="0" customWidth="1"/>
    <col min="28" max="29" width="3.375" style="0" customWidth="1"/>
    <col min="30" max="30" width="3.125" style="0" customWidth="1"/>
    <col min="31" max="31" width="3.25390625" style="0" customWidth="1"/>
    <col min="32" max="40" width="3.125" style="0" customWidth="1"/>
    <col min="41" max="41" width="3.00390625" style="0" customWidth="1"/>
    <col min="42" max="42" width="2.875" style="0" customWidth="1"/>
    <col min="43" max="43" width="3.125" style="0" customWidth="1"/>
    <col min="44" max="57" width="2.75390625" style="0" customWidth="1"/>
    <col min="58" max="58" width="5.625" style="8" customWidth="1"/>
    <col min="59" max="61" width="2.75390625" style="0" customWidth="1"/>
  </cols>
  <sheetData>
    <row r="2" spans="1:58" ht="69.75" customHeight="1">
      <c r="A2" s="150" t="s">
        <v>0</v>
      </c>
      <c r="B2" s="150" t="s">
        <v>1</v>
      </c>
      <c r="C2" s="150" t="s">
        <v>2</v>
      </c>
      <c r="D2" s="150" t="s">
        <v>3</v>
      </c>
      <c r="E2" s="3" t="s">
        <v>54</v>
      </c>
      <c r="F2" s="154" t="s">
        <v>26</v>
      </c>
      <c r="G2" s="155"/>
      <c r="H2" s="162"/>
      <c r="I2" s="3" t="s">
        <v>55</v>
      </c>
      <c r="J2" s="154" t="s">
        <v>4</v>
      </c>
      <c r="K2" s="155"/>
      <c r="L2" s="155"/>
      <c r="M2" s="3" t="s">
        <v>62</v>
      </c>
      <c r="N2" s="153" t="s">
        <v>5</v>
      </c>
      <c r="O2" s="153"/>
      <c r="P2" s="153"/>
      <c r="Q2" s="153"/>
      <c r="R2" s="153" t="s">
        <v>6</v>
      </c>
      <c r="S2" s="153"/>
      <c r="T2" s="153"/>
      <c r="U2" s="153"/>
      <c r="V2" s="3" t="s">
        <v>56</v>
      </c>
      <c r="W2" s="153" t="s">
        <v>7</v>
      </c>
      <c r="X2" s="153"/>
      <c r="Y2" s="153"/>
      <c r="Z2" s="4" t="s">
        <v>63</v>
      </c>
      <c r="AA2" s="153" t="s">
        <v>8</v>
      </c>
      <c r="AB2" s="153"/>
      <c r="AC2" s="153"/>
      <c r="AD2" s="4" t="s">
        <v>64</v>
      </c>
      <c r="AE2" s="153" t="s">
        <v>9</v>
      </c>
      <c r="AF2" s="153"/>
      <c r="AG2" s="153"/>
      <c r="AH2" s="153"/>
      <c r="AI2" s="3" t="s">
        <v>57</v>
      </c>
      <c r="AJ2" s="153" t="s">
        <v>10</v>
      </c>
      <c r="AK2" s="153"/>
      <c r="AL2" s="153"/>
      <c r="AM2" s="3" t="s">
        <v>58</v>
      </c>
      <c r="AN2" s="153" t="s">
        <v>11</v>
      </c>
      <c r="AO2" s="153"/>
      <c r="AP2" s="153"/>
      <c r="AQ2" s="153"/>
      <c r="AR2" s="153" t="s">
        <v>12</v>
      </c>
      <c r="AS2" s="153"/>
      <c r="AT2" s="153"/>
      <c r="AU2" s="153"/>
      <c r="AV2" s="3" t="s">
        <v>61</v>
      </c>
      <c r="AW2" s="153" t="s">
        <v>13</v>
      </c>
      <c r="AX2" s="153"/>
      <c r="AY2" s="153"/>
      <c r="AZ2" s="153" t="s">
        <v>14</v>
      </c>
      <c r="BA2" s="153"/>
      <c r="BB2" s="153"/>
      <c r="BC2" s="153"/>
      <c r="BD2" s="153"/>
      <c r="BE2" s="4"/>
      <c r="BF2" s="156" t="s">
        <v>27</v>
      </c>
    </row>
    <row r="3" spans="1:58" ht="12.75">
      <c r="A3" s="151"/>
      <c r="B3" s="151"/>
      <c r="C3" s="151"/>
      <c r="D3" s="151"/>
      <c r="E3" s="159" t="s">
        <v>15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1"/>
      <c r="BF3" s="157"/>
    </row>
    <row r="4" spans="1:58" ht="12.75">
      <c r="A4" s="151"/>
      <c r="B4" s="151"/>
      <c r="C4" s="151"/>
      <c r="D4" s="151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  <c r="BF4" s="157"/>
    </row>
    <row r="5" spans="1:58" ht="12.75">
      <c r="A5" s="151"/>
      <c r="B5" s="151"/>
      <c r="C5" s="151"/>
      <c r="D5" s="151"/>
      <c r="E5" s="163" t="s">
        <v>25</v>
      </c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5"/>
      <c r="BF5" s="157"/>
    </row>
    <row r="6" spans="1:58" ht="12.75">
      <c r="A6" s="152"/>
      <c r="B6" s="152"/>
      <c r="C6" s="152"/>
      <c r="D6" s="152"/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  <c r="Q6" s="21">
        <v>13</v>
      </c>
      <c r="R6" s="21">
        <v>14</v>
      </c>
      <c r="S6" s="21">
        <v>15</v>
      </c>
      <c r="T6" s="21">
        <v>16</v>
      </c>
      <c r="U6" s="21">
        <v>17</v>
      </c>
      <c r="V6" s="21">
        <v>18</v>
      </c>
      <c r="W6" s="21">
        <v>19</v>
      </c>
      <c r="X6" s="21">
        <v>20</v>
      </c>
      <c r="Y6" s="21">
        <v>21</v>
      </c>
      <c r="Z6" s="21">
        <v>22</v>
      </c>
      <c r="AA6" s="21">
        <v>23</v>
      </c>
      <c r="AB6" s="21">
        <v>24</v>
      </c>
      <c r="AC6" s="21">
        <v>25</v>
      </c>
      <c r="AD6" s="21">
        <v>26</v>
      </c>
      <c r="AE6" s="21">
        <v>27</v>
      </c>
      <c r="AF6" s="21">
        <v>28</v>
      </c>
      <c r="AG6" s="21">
        <v>29</v>
      </c>
      <c r="AH6" s="21">
        <v>30</v>
      </c>
      <c r="AI6" s="21">
        <v>31</v>
      </c>
      <c r="AJ6" s="21">
        <v>32</v>
      </c>
      <c r="AK6" s="21">
        <v>33</v>
      </c>
      <c r="AL6" s="21">
        <v>34</v>
      </c>
      <c r="AM6" s="21">
        <v>35</v>
      </c>
      <c r="AN6" s="21">
        <v>36</v>
      </c>
      <c r="AO6" s="21">
        <v>37</v>
      </c>
      <c r="AP6" s="21">
        <v>38</v>
      </c>
      <c r="AQ6" s="21">
        <v>39</v>
      </c>
      <c r="AR6" s="21">
        <v>40</v>
      </c>
      <c r="AS6" s="21">
        <v>41</v>
      </c>
      <c r="AT6" s="21">
        <v>42</v>
      </c>
      <c r="AU6" s="21">
        <v>43</v>
      </c>
      <c r="AV6" s="21">
        <v>44</v>
      </c>
      <c r="AW6" s="21">
        <v>45</v>
      </c>
      <c r="AX6" s="21">
        <v>46</v>
      </c>
      <c r="AY6" s="21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158"/>
    </row>
    <row r="7" spans="1:58" ht="12.75">
      <c r="A7" s="179" t="s">
        <v>29</v>
      </c>
      <c r="B7" s="176" t="s">
        <v>79</v>
      </c>
      <c r="C7" s="176" t="s">
        <v>78</v>
      </c>
      <c r="D7" s="93" t="s">
        <v>17</v>
      </c>
      <c r="E7" s="64">
        <f>SUM(E9)</f>
        <v>3</v>
      </c>
      <c r="F7" s="64">
        <f aca="true" t="shared" si="0" ref="F7:BE7">SUM(F9)</f>
        <v>3</v>
      </c>
      <c r="G7" s="64">
        <f t="shared" si="0"/>
        <v>3</v>
      </c>
      <c r="H7" s="64">
        <f t="shared" si="0"/>
        <v>3</v>
      </c>
      <c r="I7" s="64">
        <f t="shared" si="0"/>
        <v>3</v>
      </c>
      <c r="J7" s="64">
        <f t="shared" si="0"/>
        <v>3</v>
      </c>
      <c r="K7" s="64">
        <f t="shared" si="0"/>
        <v>3</v>
      </c>
      <c r="L7" s="64">
        <f t="shared" si="0"/>
        <v>3</v>
      </c>
      <c r="M7" s="64">
        <f t="shared" si="0"/>
        <v>3</v>
      </c>
      <c r="N7" s="64">
        <f t="shared" si="0"/>
        <v>3</v>
      </c>
      <c r="O7" s="64">
        <f t="shared" si="0"/>
        <v>3</v>
      </c>
      <c r="P7" s="64">
        <f t="shared" si="0"/>
        <v>3</v>
      </c>
      <c r="Q7" s="64">
        <f t="shared" si="0"/>
        <v>3</v>
      </c>
      <c r="R7" s="64">
        <f t="shared" si="0"/>
        <v>3</v>
      </c>
      <c r="S7" s="64">
        <f t="shared" si="0"/>
        <v>3</v>
      </c>
      <c r="T7" s="64">
        <f t="shared" si="0"/>
        <v>3</v>
      </c>
      <c r="U7" s="64">
        <f t="shared" si="0"/>
        <v>0</v>
      </c>
      <c r="V7" s="64">
        <f t="shared" si="0"/>
        <v>0</v>
      </c>
      <c r="W7" s="64">
        <f t="shared" si="0"/>
        <v>0</v>
      </c>
      <c r="X7" s="64">
        <f t="shared" si="0"/>
        <v>6</v>
      </c>
      <c r="Y7" s="64">
        <f t="shared" si="0"/>
        <v>6</v>
      </c>
      <c r="Z7" s="64">
        <f t="shared" si="0"/>
        <v>6</v>
      </c>
      <c r="AA7" s="64">
        <f t="shared" si="0"/>
        <v>6</v>
      </c>
      <c r="AB7" s="64">
        <f t="shared" si="0"/>
        <v>6</v>
      </c>
      <c r="AC7" s="64">
        <f t="shared" si="0"/>
        <v>6</v>
      </c>
      <c r="AD7" s="64">
        <f t="shared" si="0"/>
        <v>6</v>
      </c>
      <c r="AE7" s="64">
        <f t="shared" si="0"/>
        <v>6</v>
      </c>
      <c r="AF7" s="64">
        <f t="shared" si="0"/>
        <v>6</v>
      </c>
      <c r="AG7" s="64">
        <f t="shared" si="0"/>
        <v>5</v>
      </c>
      <c r="AH7" s="64">
        <f t="shared" si="0"/>
        <v>5</v>
      </c>
      <c r="AI7" s="64">
        <f t="shared" si="0"/>
        <v>5</v>
      </c>
      <c r="AJ7" s="64">
        <f t="shared" si="0"/>
        <v>5</v>
      </c>
      <c r="AK7" s="64">
        <f t="shared" si="0"/>
        <v>5</v>
      </c>
      <c r="AL7" s="64">
        <f t="shared" si="0"/>
        <v>5</v>
      </c>
      <c r="AM7" s="64">
        <f t="shared" si="0"/>
        <v>0</v>
      </c>
      <c r="AN7" s="64">
        <f t="shared" si="0"/>
        <v>0</v>
      </c>
      <c r="AO7" s="64">
        <f t="shared" si="0"/>
        <v>0</v>
      </c>
      <c r="AP7" s="64">
        <f t="shared" si="0"/>
        <v>0</v>
      </c>
      <c r="AQ7" s="64">
        <f t="shared" si="0"/>
        <v>0</v>
      </c>
      <c r="AR7" s="64">
        <f t="shared" si="0"/>
        <v>0</v>
      </c>
      <c r="AS7" s="64">
        <f t="shared" si="0"/>
        <v>0</v>
      </c>
      <c r="AT7" s="64">
        <f t="shared" si="0"/>
        <v>0</v>
      </c>
      <c r="AU7" s="64">
        <f t="shared" si="0"/>
        <v>0</v>
      </c>
      <c r="AV7" s="64">
        <f t="shared" si="0"/>
        <v>0</v>
      </c>
      <c r="AW7" s="64">
        <f t="shared" si="0"/>
        <v>0</v>
      </c>
      <c r="AX7" s="64">
        <f t="shared" si="0"/>
        <v>0</v>
      </c>
      <c r="AY7" s="64">
        <f t="shared" si="0"/>
        <v>0</v>
      </c>
      <c r="AZ7" s="64">
        <f t="shared" si="0"/>
        <v>0</v>
      </c>
      <c r="BA7" s="64">
        <f t="shared" si="0"/>
        <v>0</v>
      </c>
      <c r="BB7" s="64">
        <f t="shared" si="0"/>
        <v>0</v>
      </c>
      <c r="BC7" s="64">
        <f t="shared" si="0"/>
        <v>0</v>
      </c>
      <c r="BD7" s="64">
        <f t="shared" si="0"/>
        <v>0</v>
      </c>
      <c r="BE7" s="64">
        <f t="shared" si="0"/>
        <v>0</v>
      </c>
      <c r="BF7" s="64">
        <f>SUM(E7:BE7)</f>
        <v>132</v>
      </c>
    </row>
    <row r="8" spans="1:58" ht="12.75">
      <c r="A8" s="180"/>
      <c r="B8" s="177"/>
      <c r="C8" s="177"/>
      <c r="D8" s="93" t="s">
        <v>18</v>
      </c>
      <c r="E8" s="64">
        <f>SUM(E10)</f>
        <v>1.5</v>
      </c>
      <c r="F8" s="64">
        <f aca="true" t="shared" si="1" ref="F8:BE8">SUM(F10)</f>
        <v>1.5</v>
      </c>
      <c r="G8" s="64">
        <f t="shared" si="1"/>
        <v>1.5</v>
      </c>
      <c r="H8" s="64">
        <f t="shared" si="1"/>
        <v>1.5</v>
      </c>
      <c r="I8" s="64">
        <f t="shared" si="1"/>
        <v>1.5</v>
      </c>
      <c r="J8" s="64">
        <f t="shared" si="1"/>
        <v>1.5</v>
      </c>
      <c r="K8" s="64">
        <f t="shared" si="1"/>
        <v>1.5</v>
      </c>
      <c r="L8" s="64">
        <f t="shared" si="1"/>
        <v>1.5</v>
      </c>
      <c r="M8" s="64">
        <f t="shared" si="1"/>
        <v>1.5</v>
      </c>
      <c r="N8" s="64">
        <f t="shared" si="1"/>
        <v>1.5</v>
      </c>
      <c r="O8" s="64">
        <f t="shared" si="1"/>
        <v>1.5</v>
      </c>
      <c r="P8" s="64">
        <f t="shared" si="1"/>
        <v>1.5</v>
      </c>
      <c r="Q8" s="64">
        <f t="shared" si="1"/>
        <v>1.5</v>
      </c>
      <c r="R8" s="64">
        <f t="shared" si="1"/>
        <v>1.5</v>
      </c>
      <c r="S8" s="64">
        <f t="shared" si="1"/>
        <v>1.5</v>
      </c>
      <c r="T8" s="64">
        <f t="shared" si="1"/>
        <v>1.5</v>
      </c>
      <c r="U8" s="64">
        <f t="shared" si="1"/>
        <v>0</v>
      </c>
      <c r="V8" s="64">
        <f t="shared" si="1"/>
        <v>0</v>
      </c>
      <c r="W8" s="64">
        <f t="shared" si="1"/>
        <v>0</v>
      </c>
      <c r="X8" s="64">
        <f t="shared" si="1"/>
        <v>3</v>
      </c>
      <c r="Y8" s="64">
        <f t="shared" si="1"/>
        <v>3</v>
      </c>
      <c r="Z8" s="64">
        <f t="shared" si="1"/>
        <v>3</v>
      </c>
      <c r="AA8" s="64">
        <f t="shared" si="1"/>
        <v>3</v>
      </c>
      <c r="AB8" s="64">
        <f t="shared" si="1"/>
        <v>3</v>
      </c>
      <c r="AC8" s="64">
        <f t="shared" si="1"/>
        <v>3</v>
      </c>
      <c r="AD8" s="64">
        <f t="shared" si="1"/>
        <v>3</v>
      </c>
      <c r="AE8" s="64">
        <f t="shared" si="1"/>
        <v>3</v>
      </c>
      <c r="AF8" s="64">
        <f t="shared" si="1"/>
        <v>3</v>
      </c>
      <c r="AG8" s="64">
        <f t="shared" si="1"/>
        <v>2.5</v>
      </c>
      <c r="AH8" s="64">
        <f t="shared" si="1"/>
        <v>2.5</v>
      </c>
      <c r="AI8" s="64">
        <f t="shared" si="1"/>
        <v>2.5</v>
      </c>
      <c r="AJ8" s="64">
        <f t="shared" si="1"/>
        <v>2.5</v>
      </c>
      <c r="AK8" s="64">
        <f t="shared" si="1"/>
        <v>2.5</v>
      </c>
      <c r="AL8" s="64">
        <f t="shared" si="1"/>
        <v>2.5</v>
      </c>
      <c r="AM8" s="64">
        <f t="shared" si="1"/>
        <v>0</v>
      </c>
      <c r="AN8" s="64">
        <f t="shared" si="1"/>
        <v>0</v>
      </c>
      <c r="AO8" s="64">
        <f t="shared" si="1"/>
        <v>0</v>
      </c>
      <c r="AP8" s="64">
        <f t="shared" si="1"/>
        <v>0</v>
      </c>
      <c r="AQ8" s="64">
        <f t="shared" si="1"/>
        <v>0</v>
      </c>
      <c r="AR8" s="64">
        <f t="shared" si="1"/>
        <v>0</v>
      </c>
      <c r="AS8" s="64">
        <f t="shared" si="1"/>
        <v>0</v>
      </c>
      <c r="AT8" s="64">
        <f t="shared" si="1"/>
        <v>0</v>
      </c>
      <c r="AU8" s="64">
        <f t="shared" si="1"/>
        <v>0</v>
      </c>
      <c r="AV8" s="64">
        <f t="shared" si="1"/>
        <v>0</v>
      </c>
      <c r="AW8" s="64">
        <f t="shared" si="1"/>
        <v>0</v>
      </c>
      <c r="AX8" s="64">
        <f t="shared" si="1"/>
        <v>0</v>
      </c>
      <c r="AY8" s="64">
        <f t="shared" si="1"/>
        <v>0</v>
      </c>
      <c r="AZ8" s="64">
        <f t="shared" si="1"/>
        <v>0</v>
      </c>
      <c r="BA8" s="64">
        <f t="shared" si="1"/>
        <v>0</v>
      </c>
      <c r="BB8" s="64">
        <f t="shared" si="1"/>
        <v>0</v>
      </c>
      <c r="BC8" s="64">
        <f t="shared" si="1"/>
        <v>0</v>
      </c>
      <c r="BD8" s="64">
        <f t="shared" si="1"/>
        <v>0</v>
      </c>
      <c r="BE8" s="64">
        <f t="shared" si="1"/>
        <v>0</v>
      </c>
      <c r="BF8" s="64">
        <f>SUM(E8:BE8)</f>
        <v>66</v>
      </c>
    </row>
    <row r="9" spans="1:58" ht="12.75">
      <c r="A9" s="180"/>
      <c r="B9" s="142" t="s">
        <v>109</v>
      </c>
      <c r="C9" s="147" t="s">
        <v>87</v>
      </c>
      <c r="D9" s="40" t="s">
        <v>17</v>
      </c>
      <c r="E9" s="33">
        <v>3</v>
      </c>
      <c r="F9" s="33">
        <v>3</v>
      </c>
      <c r="G9" s="33">
        <v>3</v>
      </c>
      <c r="H9" s="33">
        <v>3</v>
      </c>
      <c r="I9" s="33">
        <v>3</v>
      </c>
      <c r="J9" s="33">
        <v>3</v>
      </c>
      <c r="K9" s="33">
        <v>3</v>
      </c>
      <c r="L9" s="33">
        <v>3</v>
      </c>
      <c r="M9" s="33">
        <v>3</v>
      </c>
      <c r="N9" s="33">
        <v>3</v>
      </c>
      <c r="O9" s="33">
        <v>3</v>
      </c>
      <c r="P9" s="33">
        <v>3</v>
      </c>
      <c r="Q9" s="33">
        <v>3</v>
      </c>
      <c r="R9" s="33">
        <v>3</v>
      </c>
      <c r="S9" s="33">
        <v>3</v>
      </c>
      <c r="T9" s="33">
        <v>3</v>
      </c>
      <c r="U9" s="54" t="s">
        <v>102</v>
      </c>
      <c r="V9" s="62">
        <v>0</v>
      </c>
      <c r="W9" s="62">
        <v>0</v>
      </c>
      <c r="X9" s="57">
        <v>6</v>
      </c>
      <c r="Y9" s="57">
        <v>6</v>
      </c>
      <c r="Z9" s="57">
        <v>6</v>
      </c>
      <c r="AA9" s="57">
        <v>6</v>
      </c>
      <c r="AB9" s="57">
        <v>6</v>
      </c>
      <c r="AC9" s="57">
        <v>6</v>
      </c>
      <c r="AD9" s="57">
        <v>6</v>
      </c>
      <c r="AE9" s="57">
        <v>6</v>
      </c>
      <c r="AF9" s="57">
        <v>6</v>
      </c>
      <c r="AG9" s="122">
        <v>5</v>
      </c>
      <c r="AH9" s="122">
        <v>5</v>
      </c>
      <c r="AI9" s="122">
        <v>5</v>
      </c>
      <c r="AJ9" s="122">
        <v>5</v>
      </c>
      <c r="AK9" s="122">
        <v>5</v>
      </c>
      <c r="AL9" s="122">
        <v>5</v>
      </c>
      <c r="AM9" s="60" t="s">
        <v>103</v>
      </c>
      <c r="AN9" s="60" t="s">
        <v>103</v>
      </c>
      <c r="AO9" s="60" t="s">
        <v>103</v>
      </c>
      <c r="AP9" s="60" t="s">
        <v>103</v>
      </c>
      <c r="AQ9" s="60" t="s">
        <v>103</v>
      </c>
      <c r="AR9" s="60" t="s">
        <v>103</v>
      </c>
      <c r="AS9" s="60" t="s">
        <v>103</v>
      </c>
      <c r="AT9" s="60" t="s">
        <v>103</v>
      </c>
      <c r="AU9" s="54" t="s">
        <v>102</v>
      </c>
      <c r="AV9" s="58">
        <v>0</v>
      </c>
      <c r="AW9" s="58">
        <v>0</v>
      </c>
      <c r="AX9" s="58">
        <v>0</v>
      </c>
      <c r="AY9" s="58">
        <v>0</v>
      </c>
      <c r="AZ9" s="58">
        <v>0</v>
      </c>
      <c r="BA9" s="58">
        <v>0</v>
      </c>
      <c r="BB9" s="58">
        <v>0</v>
      </c>
      <c r="BC9" s="58">
        <v>0</v>
      </c>
      <c r="BD9" s="58">
        <v>0</v>
      </c>
      <c r="BE9" s="58">
        <v>0</v>
      </c>
      <c r="BF9" s="30">
        <f>SUM(E9:BE9)</f>
        <v>132</v>
      </c>
    </row>
    <row r="10" spans="1:58" ht="12.75">
      <c r="A10" s="180"/>
      <c r="B10" s="143"/>
      <c r="C10" s="147"/>
      <c r="D10" s="40" t="s">
        <v>18</v>
      </c>
      <c r="E10" s="33">
        <v>1.5</v>
      </c>
      <c r="F10" s="33">
        <v>1.5</v>
      </c>
      <c r="G10" s="33">
        <v>1.5</v>
      </c>
      <c r="H10" s="33">
        <v>1.5</v>
      </c>
      <c r="I10" s="33">
        <v>1.5</v>
      </c>
      <c r="J10" s="33">
        <v>1.5</v>
      </c>
      <c r="K10" s="33">
        <v>1.5</v>
      </c>
      <c r="L10" s="33">
        <v>1.5</v>
      </c>
      <c r="M10" s="33">
        <v>1.5</v>
      </c>
      <c r="N10" s="33">
        <v>1.5</v>
      </c>
      <c r="O10" s="33">
        <v>1.5</v>
      </c>
      <c r="P10" s="33">
        <v>1.5</v>
      </c>
      <c r="Q10" s="33">
        <v>1.5</v>
      </c>
      <c r="R10" s="33">
        <v>1.5</v>
      </c>
      <c r="S10" s="33">
        <v>1.5</v>
      </c>
      <c r="T10" s="33">
        <v>1.5</v>
      </c>
      <c r="U10" s="54" t="s">
        <v>102</v>
      </c>
      <c r="V10" s="62">
        <v>0</v>
      </c>
      <c r="W10" s="62">
        <v>0</v>
      </c>
      <c r="X10" s="57">
        <v>3</v>
      </c>
      <c r="Y10" s="57">
        <v>3</v>
      </c>
      <c r="Z10" s="57">
        <v>3</v>
      </c>
      <c r="AA10" s="57">
        <v>3</v>
      </c>
      <c r="AB10" s="57">
        <v>3</v>
      </c>
      <c r="AC10" s="57">
        <v>3</v>
      </c>
      <c r="AD10" s="57">
        <v>3</v>
      </c>
      <c r="AE10" s="57">
        <v>3</v>
      </c>
      <c r="AF10" s="57">
        <v>3</v>
      </c>
      <c r="AG10" s="57">
        <v>2.5</v>
      </c>
      <c r="AH10" s="57">
        <v>2.5</v>
      </c>
      <c r="AI10" s="57">
        <v>2.5</v>
      </c>
      <c r="AJ10" s="57">
        <v>2.5</v>
      </c>
      <c r="AK10" s="57">
        <v>2.5</v>
      </c>
      <c r="AL10" s="57">
        <v>2.5</v>
      </c>
      <c r="AM10" s="60" t="s">
        <v>103</v>
      </c>
      <c r="AN10" s="60" t="s">
        <v>103</v>
      </c>
      <c r="AO10" s="60" t="s">
        <v>103</v>
      </c>
      <c r="AP10" s="60" t="s">
        <v>103</v>
      </c>
      <c r="AQ10" s="60" t="s">
        <v>103</v>
      </c>
      <c r="AR10" s="60" t="s">
        <v>103</v>
      </c>
      <c r="AS10" s="60" t="s">
        <v>103</v>
      </c>
      <c r="AT10" s="60" t="s">
        <v>103</v>
      </c>
      <c r="AU10" s="54" t="s">
        <v>102</v>
      </c>
      <c r="AV10" s="58">
        <v>0</v>
      </c>
      <c r="AW10" s="58">
        <v>0</v>
      </c>
      <c r="AX10" s="58">
        <v>0</v>
      </c>
      <c r="AY10" s="58">
        <v>0</v>
      </c>
      <c r="AZ10" s="58">
        <v>0</v>
      </c>
      <c r="BA10" s="58">
        <v>0</v>
      </c>
      <c r="BB10" s="58">
        <v>0</v>
      </c>
      <c r="BC10" s="58">
        <v>0</v>
      </c>
      <c r="BD10" s="58">
        <v>0</v>
      </c>
      <c r="BE10" s="58">
        <v>0</v>
      </c>
      <c r="BF10" s="30">
        <f>SUM(E10:BE10)</f>
        <v>66</v>
      </c>
    </row>
    <row r="11" spans="1:58" s="8" customFormat="1" ht="11.25" customHeight="1">
      <c r="A11" s="180"/>
      <c r="B11" s="176" t="s">
        <v>30</v>
      </c>
      <c r="C11" s="176" t="s">
        <v>46</v>
      </c>
      <c r="D11" s="93" t="s">
        <v>17</v>
      </c>
      <c r="E11" s="109">
        <f>E13+E17+E19+E15</f>
        <v>10</v>
      </c>
      <c r="F11" s="109">
        <f aca="true" t="shared" si="2" ref="F11:T11">F13+F17+F19+F15</f>
        <v>10</v>
      </c>
      <c r="G11" s="109">
        <f t="shared" si="2"/>
        <v>10</v>
      </c>
      <c r="H11" s="109">
        <f t="shared" si="2"/>
        <v>10</v>
      </c>
      <c r="I11" s="109">
        <f t="shared" si="2"/>
        <v>10</v>
      </c>
      <c r="J11" s="109">
        <f t="shared" si="2"/>
        <v>10</v>
      </c>
      <c r="K11" s="109">
        <f t="shared" si="2"/>
        <v>10</v>
      </c>
      <c r="L11" s="109">
        <f t="shared" si="2"/>
        <v>10</v>
      </c>
      <c r="M11" s="109">
        <f t="shared" si="2"/>
        <v>10</v>
      </c>
      <c r="N11" s="109">
        <f t="shared" si="2"/>
        <v>10</v>
      </c>
      <c r="O11" s="109">
        <f t="shared" si="2"/>
        <v>10</v>
      </c>
      <c r="P11" s="109">
        <f t="shared" si="2"/>
        <v>10</v>
      </c>
      <c r="Q11" s="109">
        <f t="shared" si="2"/>
        <v>10</v>
      </c>
      <c r="R11" s="109">
        <f t="shared" si="2"/>
        <v>10</v>
      </c>
      <c r="S11" s="109">
        <f t="shared" si="2"/>
        <v>10</v>
      </c>
      <c r="T11" s="109">
        <f t="shared" si="2"/>
        <v>10</v>
      </c>
      <c r="U11" s="109" t="s">
        <v>102</v>
      </c>
      <c r="V11" s="109">
        <f>V13+V17+V19</f>
        <v>0</v>
      </c>
      <c r="W11" s="109">
        <f>W13+W17+W19</f>
        <v>0</v>
      </c>
      <c r="X11" s="109">
        <f aca="true" t="shared" si="3" ref="X11:AL12">X13+X17+X19+X15</f>
        <v>4</v>
      </c>
      <c r="Y11" s="109">
        <f t="shared" si="3"/>
        <v>4</v>
      </c>
      <c r="Z11" s="109">
        <f t="shared" si="3"/>
        <v>4</v>
      </c>
      <c r="AA11" s="109">
        <f t="shared" si="3"/>
        <v>4</v>
      </c>
      <c r="AB11" s="109">
        <f t="shared" si="3"/>
        <v>4</v>
      </c>
      <c r="AC11" s="109">
        <f t="shared" si="3"/>
        <v>4</v>
      </c>
      <c r="AD11" s="109">
        <f t="shared" si="3"/>
        <v>4</v>
      </c>
      <c r="AE11" s="109">
        <f t="shared" si="3"/>
        <v>4</v>
      </c>
      <c r="AF11" s="109">
        <f t="shared" si="3"/>
        <v>4</v>
      </c>
      <c r="AG11" s="109">
        <f t="shared" si="3"/>
        <v>4</v>
      </c>
      <c r="AH11" s="109">
        <f t="shared" si="3"/>
        <v>4</v>
      </c>
      <c r="AI11" s="109">
        <f t="shared" si="3"/>
        <v>4</v>
      </c>
      <c r="AJ11" s="109">
        <f t="shared" si="3"/>
        <v>4</v>
      </c>
      <c r="AK11" s="109">
        <f t="shared" si="3"/>
        <v>4</v>
      </c>
      <c r="AL11" s="109">
        <f t="shared" si="3"/>
        <v>4</v>
      </c>
      <c r="AM11" s="109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09">
        <v>0</v>
      </c>
      <c r="BC11" s="109">
        <v>0</v>
      </c>
      <c r="BD11" s="109">
        <v>0</v>
      </c>
      <c r="BE11" s="109">
        <v>0</v>
      </c>
      <c r="BF11" s="64">
        <f aca="true" t="shared" si="4" ref="BF11:BF59">SUM(E11:BE11)</f>
        <v>220</v>
      </c>
    </row>
    <row r="12" spans="1:58" s="8" customFormat="1" ht="12.75">
      <c r="A12" s="180"/>
      <c r="B12" s="177"/>
      <c r="C12" s="177"/>
      <c r="D12" s="93" t="s">
        <v>18</v>
      </c>
      <c r="E12" s="121">
        <f>E14+E18+E20+E16</f>
        <v>4.5</v>
      </c>
      <c r="F12" s="121">
        <f aca="true" t="shared" si="5" ref="F12:T12">F14+F18+F20+F16</f>
        <v>4.5</v>
      </c>
      <c r="G12" s="121">
        <f t="shared" si="5"/>
        <v>4.5</v>
      </c>
      <c r="H12" s="121">
        <f t="shared" si="5"/>
        <v>4.5</v>
      </c>
      <c r="I12" s="121">
        <f t="shared" si="5"/>
        <v>4.5</v>
      </c>
      <c r="J12" s="121">
        <f t="shared" si="5"/>
        <v>4.5</v>
      </c>
      <c r="K12" s="121">
        <f t="shared" si="5"/>
        <v>4.5</v>
      </c>
      <c r="L12" s="121">
        <f t="shared" si="5"/>
        <v>4.5</v>
      </c>
      <c r="M12" s="121">
        <f t="shared" si="5"/>
        <v>4.5</v>
      </c>
      <c r="N12" s="121">
        <f t="shared" si="5"/>
        <v>4.5</v>
      </c>
      <c r="O12" s="121">
        <f t="shared" si="5"/>
        <v>4.5</v>
      </c>
      <c r="P12" s="121">
        <f t="shared" si="5"/>
        <v>4.5</v>
      </c>
      <c r="Q12" s="121">
        <f t="shared" si="5"/>
        <v>4.5</v>
      </c>
      <c r="R12" s="121">
        <f t="shared" si="5"/>
        <v>4.5</v>
      </c>
      <c r="S12" s="121">
        <f t="shared" si="5"/>
        <v>4.5</v>
      </c>
      <c r="T12" s="121">
        <f t="shared" si="5"/>
        <v>4.5</v>
      </c>
      <c r="U12" s="121" t="s">
        <v>102</v>
      </c>
      <c r="V12" s="121">
        <f>V14+V18+V20</f>
        <v>0</v>
      </c>
      <c r="W12" s="121">
        <f>W14+W18+W20</f>
        <v>0</v>
      </c>
      <c r="X12" s="121">
        <f t="shared" si="3"/>
        <v>2</v>
      </c>
      <c r="Y12" s="121">
        <f t="shared" si="3"/>
        <v>2</v>
      </c>
      <c r="Z12" s="121">
        <f t="shared" si="3"/>
        <v>2</v>
      </c>
      <c r="AA12" s="121">
        <f t="shared" si="3"/>
        <v>2</v>
      </c>
      <c r="AB12" s="121">
        <f t="shared" si="3"/>
        <v>2</v>
      </c>
      <c r="AC12" s="121">
        <f t="shared" si="3"/>
        <v>2</v>
      </c>
      <c r="AD12" s="121">
        <f t="shared" si="3"/>
        <v>2</v>
      </c>
      <c r="AE12" s="121">
        <f t="shared" si="3"/>
        <v>2</v>
      </c>
      <c r="AF12" s="121">
        <f t="shared" si="3"/>
        <v>2</v>
      </c>
      <c r="AG12" s="121">
        <f t="shared" si="3"/>
        <v>2</v>
      </c>
      <c r="AH12" s="121">
        <f t="shared" si="3"/>
        <v>2</v>
      </c>
      <c r="AI12" s="121">
        <f t="shared" si="3"/>
        <v>2</v>
      </c>
      <c r="AJ12" s="121">
        <f t="shared" si="3"/>
        <v>2</v>
      </c>
      <c r="AK12" s="121">
        <f t="shared" si="3"/>
        <v>2</v>
      </c>
      <c r="AL12" s="121">
        <f t="shared" si="3"/>
        <v>2</v>
      </c>
      <c r="AM12" s="121">
        <v>0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64">
        <f t="shared" si="4"/>
        <v>102</v>
      </c>
    </row>
    <row r="13" spans="1:58" ht="12.75">
      <c r="A13" s="180"/>
      <c r="B13" s="147" t="s">
        <v>97</v>
      </c>
      <c r="C13" s="142" t="s">
        <v>98</v>
      </c>
      <c r="D13" s="40" t="s">
        <v>17</v>
      </c>
      <c r="E13" s="33">
        <v>3</v>
      </c>
      <c r="F13" s="33">
        <v>3</v>
      </c>
      <c r="G13" s="33">
        <v>3</v>
      </c>
      <c r="H13" s="33">
        <v>3</v>
      </c>
      <c r="I13" s="33">
        <v>3</v>
      </c>
      <c r="J13" s="33">
        <v>3</v>
      </c>
      <c r="K13" s="33">
        <v>3</v>
      </c>
      <c r="L13" s="33">
        <v>3</v>
      </c>
      <c r="M13" s="33">
        <v>3</v>
      </c>
      <c r="N13" s="33">
        <v>3</v>
      </c>
      <c r="O13" s="33">
        <v>3</v>
      </c>
      <c r="P13" s="33">
        <v>3</v>
      </c>
      <c r="Q13" s="33">
        <v>3</v>
      </c>
      <c r="R13" s="33">
        <v>3</v>
      </c>
      <c r="S13" s="33">
        <v>3</v>
      </c>
      <c r="T13" s="33">
        <v>3</v>
      </c>
      <c r="U13" s="55" t="s">
        <v>102</v>
      </c>
      <c r="V13" s="38">
        <v>0</v>
      </c>
      <c r="W13" s="38">
        <v>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0"/>
      <c r="AI13" s="10"/>
      <c r="AJ13" s="10"/>
      <c r="AK13" s="10"/>
      <c r="AL13" s="11"/>
      <c r="AM13" s="60" t="s">
        <v>103</v>
      </c>
      <c r="AN13" s="60" t="s">
        <v>103</v>
      </c>
      <c r="AO13" s="60" t="s">
        <v>103</v>
      </c>
      <c r="AP13" s="60" t="s">
        <v>103</v>
      </c>
      <c r="AQ13" s="38" t="s">
        <v>103</v>
      </c>
      <c r="AR13" s="38" t="s">
        <v>103</v>
      </c>
      <c r="AS13" s="38" t="s">
        <v>103</v>
      </c>
      <c r="AT13" s="38" t="s">
        <v>103</v>
      </c>
      <c r="AU13" s="54" t="s">
        <v>102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30">
        <f t="shared" si="4"/>
        <v>48</v>
      </c>
    </row>
    <row r="14" spans="1:58" ht="12.75">
      <c r="A14" s="180"/>
      <c r="B14" s="147"/>
      <c r="C14" s="143"/>
      <c r="D14" s="40" t="s">
        <v>18</v>
      </c>
      <c r="E14" s="39">
        <v>0.75</v>
      </c>
      <c r="F14" s="39">
        <v>0.75</v>
      </c>
      <c r="G14" s="39">
        <v>0.75</v>
      </c>
      <c r="H14" s="39">
        <v>0.75</v>
      </c>
      <c r="I14" s="39">
        <v>0.75</v>
      </c>
      <c r="J14" s="39">
        <v>0.75</v>
      </c>
      <c r="K14" s="39">
        <v>0.75</v>
      </c>
      <c r="L14" s="39">
        <v>0.75</v>
      </c>
      <c r="M14" s="39">
        <v>0.75</v>
      </c>
      <c r="N14" s="39">
        <v>0.75</v>
      </c>
      <c r="O14" s="39">
        <v>0.75</v>
      </c>
      <c r="P14" s="39">
        <v>0.75</v>
      </c>
      <c r="Q14" s="39">
        <v>0.75</v>
      </c>
      <c r="R14" s="39">
        <v>0.75</v>
      </c>
      <c r="S14" s="39">
        <v>0.75</v>
      </c>
      <c r="T14" s="39">
        <v>0.75</v>
      </c>
      <c r="U14" s="55" t="s">
        <v>102</v>
      </c>
      <c r="V14" s="38">
        <v>0</v>
      </c>
      <c r="W14" s="38">
        <v>0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0"/>
      <c r="AI14" s="10"/>
      <c r="AJ14" s="10"/>
      <c r="AK14" s="10"/>
      <c r="AL14" s="11"/>
      <c r="AM14" s="60" t="s">
        <v>103</v>
      </c>
      <c r="AN14" s="60" t="s">
        <v>103</v>
      </c>
      <c r="AO14" s="60" t="s">
        <v>103</v>
      </c>
      <c r="AP14" s="60" t="s">
        <v>103</v>
      </c>
      <c r="AQ14" s="38" t="s">
        <v>103</v>
      </c>
      <c r="AR14" s="38" t="s">
        <v>103</v>
      </c>
      <c r="AS14" s="38" t="s">
        <v>103</v>
      </c>
      <c r="AT14" s="38" t="s">
        <v>103</v>
      </c>
      <c r="AU14" s="54" t="s">
        <v>102</v>
      </c>
      <c r="AV14" s="58">
        <v>0</v>
      </c>
      <c r="AW14" s="58">
        <v>0</v>
      </c>
      <c r="AX14" s="58">
        <v>0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D14" s="58">
        <v>0</v>
      </c>
      <c r="BE14" s="58">
        <v>0</v>
      </c>
      <c r="BF14" s="30">
        <f t="shared" si="4"/>
        <v>12</v>
      </c>
    </row>
    <row r="15" spans="1:58" ht="12.75">
      <c r="A15" s="180"/>
      <c r="B15" s="147" t="s">
        <v>115</v>
      </c>
      <c r="C15" s="142" t="s">
        <v>20</v>
      </c>
      <c r="D15" s="40" t="s">
        <v>17</v>
      </c>
      <c r="E15" s="33">
        <v>3</v>
      </c>
      <c r="F15" s="33">
        <v>3</v>
      </c>
      <c r="G15" s="33">
        <v>3</v>
      </c>
      <c r="H15" s="33">
        <v>3</v>
      </c>
      <c r="I15" s="33">
        <v>3</v>
      </c>
      <c r="J15" s="33">
        <v>3</v>
      </c>
      <c r="K15" s="33">
        <v>3</v>
      </c>
      <c r="L15" s="33">
        <v>3</v>
      </c>
      <c r="M15" s="33">
        <v>3</v>
      </c>
      <c r="N15" s="33">
        <v>3</v>
      </c>
      <c r="O15" s="33">
        <v>3</v>
      </c>
      <c r="P15" s="33">
        <v>3</v>
      </c>
      <c r="Q15" s="33">
        <v>3</v>
      </c>
      <c r="R15" s="33">
        <v>3</v>
      </c>
      <c r="S15" s="33">
        <v>3</v>
      </c>
      <c r="T15" s="33">
        <v>3</v>
      </c>
      <c r="U15" s="55" t="s">
        <v>102</v>
      </c>
      <c r="V15" s="38">
        <v>0</v>
      </c>
      <c r="W15" s="38">
        <v>0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0"/>
      <c r="AI15" s="10"/>
      <c r="AJ15" s="10"/>
      <c r="AK15" s="10"/>
      <c r="AL15" s="11"/>
      <c r="AM15" s="60" t="s">
        <v>103</v>
      </c>
      <c r="AN15" s="60" t="s">
        <v>103</v>
      </c>
      <c r="AO15" s="60" t="s">
        <v>103</v>
      </c>
      <c r="AP15" s="60" t="s">
        <v>103</v>
      </c>
      <c r="AQ15" s="38" t="s">
        <v>103</v>
      </c>
      <c r="AR15" s="38" t="s">
        <v>103</v>
      </c>
      <c r="AS15" s="38" t="s">
        <v>103</v>
      </c>
      <c r="AT15" s="38" t="s">
        <v>103</v>
      </c>
      <c r="AU15" s="54" t="s">
        <v>102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30">
        <f>SUM(E15:BE15)</f>
        <v>48</v>
      </c>
    </row>
    <row r="16" spans="1:58" ht="12.75">
      <c r="A16" s="180"/>
      <c r="B16" s="147"/>
      <c r="C16" s="143"/>
      <c r="D16" s="40" t="s">
        <v>18</v>
      </c>
      <c r="E16" s="39">
        <v>0.75</v>
      </c>
      <c r="F16" s="39">
        <v>0.75</v>
      </c>
      <c r="G16" s="39">
        <v>0.75</v>
      </c>
      <c r="H16" s="39">
        <v>0.75</v>
      </c>
      <c r="I16" s="39">
        <v>0.75</v>
      </c>
      <c r="J16" s="39">
        <v>0.75</v>
      </c>
      <c r="K16" s="39">
        <v>0.75</v>
      </c>
      <c r="L16" s="39">
        <v>0.75</v>
      </c>
      <c r="M16" s="39">
        <v>0.75</v>
      </c>
      <c r="N16" s="39">
        <v>0.75</v>
      </c>
      <c r="O16" s="39">
        <v>0.75</v>
      </c>
      <c r="P16" s="39">
        <v>0.75</v>
      </c>
      <c r="Q16" s="39">
        <v>0.75</v>
      </c>
      <c r="R16" s="39">
        <v>0.75</v>
      </c>
      <c r="S16" s="39">
        <v>0.75</v>
      </c>
      <c r="T16" s="39">
        <v>0.75</v>
      </c>
      <c r="U16" s="55" t="s">
        <v>102</v>
      </c>
      <c r="V16" s="38">
        <v>0</v>
      </c>
      <c r="W16" s="38">
        <v>0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0"/>
      <c r="AI16" s="10"/>
      <c r="AJ16" s="10"/>
      <c r="AK16" s="10"/>
      <c r="AL16" s="11"/>
      <c r="AM16" s="60" t="s">
        <v>103</v>
      </c>
      <c r="AN16" s="60" t="s">
        <v>103</v>
      </c>
      <c r="AO16" s="60" t="s">
        <v>103</v>
      </c>
      <c r="AP16" s="60" t="s">
        <v>103</v>
      </c>
      <c r="AQ16" s="38" t="s">
        <v>103</v>
      </c>
      <c r="AR16" s="38" t="s">
        <v>103</v>
      </c>
      <c r="AS16" s="38" t="s">
        <v>103</v>
      </c>
      <c r="AT16" s="38" t="s">
        <v>103</v>
      </c>
      <c r="AU16" s="54" t="s">
        <v>102</v>
      </c>
      <c r="AV16" s="58">
        <v>0</v>
      </c>
      <c r="AW16" s="58">
        <v>0</v>
      </c>
      <c r="AX16" s="58">
        <v>0</v>
      </c>
      <c r="AY16" s="58">
        <v>0</v>
      </c>
      <c r="AZ16" s="58">
        <v>0</v>
      </c>
      <c r="BA16" s="58">
        <v>0</v>
      </c>
      <c r="BB16" s="58">
        <v>0</v>
      </c>
      <c r="BC16" s="58">
        <v>0</v>
      </c>
      <c r="BD16" s="58">
        <v>0</v>
      </c>
      <c r="BE16" s="58">
        <v>0</v>
      </c>
      <c r="BF16" s="30">
        <f>SUM(E16:BE16)</f>
        <v>12</v>
      </c>
    </row>
    <row r="17" spans="1:58" ht="12.75">
      <c r="A17" s="180"/>
      <c r="B17" s="147" t="s">
        <v>31</v>
      </c>
      <c r="C17" s="147" t="s">
        <v>19</v>
      </c>
      <c r="D17" s="40" t="s">
        <v>17</v>
      </c>
      <c r="E17" s="33">
        <v>2</v>
      </c>
      <c r="F17" s="33">
        <v>2</v>
      </c>
      <c r="G17" s="33">
        <v>2</v>
      </c>
      <c r="H17" s="33">
        <v>2</v>
      </c>
      <c r="I17" s="33">
        <v>2</v>
      </c>
      <c r="J17" s="33">
        <v>2</v>
      </c>
      <c r="K17" s="33">
        <v>2</v>
      </c>
      <c r="L17" s="33">
        <v>2</v>
      </c>
      <c r="M17" s="33">
        <v>2</v>
      </c>
      <c r="N17" s="33">
        <v>2</v>
      </c>
      <c r="O17" s="33">
        <v>2</v>
      </c>
      <c r="P17" s="33">
        <v>2</v>
      </c>
      <c r="Q17" s="33">
        <v>2</v>
      </c>
      <c r="R17" s="33">
        <v>2</v>
      </c>
      <c r="S17" s="33">
        <v>2</v>
      </c>
      <c r="T17" s="33">
        <v>2</v>
      </c>
      <c r="U17" s="55" t="s">
        <v>102</v>
      </c>
      <c r="V17" s="38">
        <v>0</v>
      </c>
      <c r="W17" s="38">
        <v>0</v>
      </c>
      <c r="X17" s="31">
        <v>2</v>
      </c>
      <c r="Y17" s="31">
        <v>2</v>
      </c>
      <c r="Z17" s="31">
        <v>2</v>
      </c>
      <c r="AA17" s="31">
        <v>2</v>
      </c>
      <c r="AB17" s="31">
        <v>2</v>
      </c>
      <c r="AC17" s="31">
        <v>2</v>
      </c>
      <c r="AD17" s="31">
        <v>2</v>
      </c>
      <c r="AE17" s="31">
        <v>2</v>
      </c>
      <c r="AF17" s="31">
        <v>2</v>
      </c>
      <c r="AG17" s="31">
        <v>2</v>
      </c>
      <c r="AH17" s="31">
        <v>2</v>
      </c>
      <c r="AI17" s="31">
        <v>2</v>
      </c>
      <c r="AJ17" s="31">
        <v>2</v>
      </c>
      <c r="AK17" s="31">
        <v>2</v>
      </c>
      <c r="AL17" s="31">
        <v>2</v>
      </c>
      <c r="AM17" s="60" t="s">
        <v>103</v>
      </c>
      <c r="AN17" s="60" t="s">
        <v>103</v>
      </c>
      <c r="AO17" s="60" t="s">
        <v>103</v>
      </c>
      <c r="AP17" s="60" t="s">
        <v>103</v>
      </c>
      <c r="AQ17" s="38" t="s">
        <v>103</v>
      </c>
      <c r="AR17" s="38" t="s">
        <v>103</v>
      </c>
      <c r="AS17" s="38" t="s">
        <v>103</v>
      </c>
      <c r="AT17" s="38" t="s">
        <v>103</v>
      </c>
      <c r="AU17" s="54" t="s">
        <v>102</v>
      </c>
      <c r="AV17" s="58">
        <v>0</v>
      </c>
      <c r="AW17" s="58">
        <v>0</v>
      </c>
      <c r="AX17" s="58">
        <v>0</v>
      </c>
      <c r="AY17" s="58">
        <v>0</v>
      </c>
      <c r="AZ17" s="58">
        <v>0</v>
      </c>
      <c r="BA17" s="58">
        <v>0</v>
      </c>
      <c r="BB17" s="58">
        <v>0</v>
      </c>
      <c r="BC17" s="58">
        <v>0</v>
      </c>
      <c r="BD17" s="58">
        <v>0</v>
      </c>
      <c r="BE17" s="58">
        <v>0</v>
      </c>
      <c r="BF17" s="30">
        <f t="shared" si="4"/>
        <v>62</v>
      </c>
    </row>
    <row r="18" spans="1:58" ht="12.75">
      <c r="A18" s="180"/>
      <c r="B18" s="147"/>
      <c r="C18" s="147"/>
      <c r="D18" s="40" t="s">
        <v>18</v>
      </c>
      <c r="E18" s="33">
        <v>1</v>
      </c>
      <c r="F18" s="33">
        <v>1</v>
      </c>
      <c r="G18" s="33">
        <v>1</v>
      </c>
      <c r="H18" s="33">
        <v>1</v>
      </c>
      <c r="I18" s="33">
        <v>1</v>
      </c>
      <c r="J18" s="33">
        <v>1</v>
      </c>
      <c r="K18" s="33">
        <v>1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33">
        <v>1</v>
      </c>
      <c r="R18" s="33">
        <v>1</v>
      </c>
      <c r="S18" s="33">
        <v>1</v>
      </c>
      <c r="T18" s="33">
        <v>1</v>
      </c>
      <c r="U18" s="55" t="s">
        <v>102</v>
      </c>
      <c r="V18" s="38">
        <v>0</v>
      </c>
      <c r="W18" s="38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60" t="s">
        <v>103</v>
      </c>
      <c r="AN18" s="60" t="s">
        <v>103</v>
      </c>
      <c r="AO18" s="60" t="s">
        <v>103</v>
      </c>
      <c r="AP18" s="60" t="s">
        <v>103</v>
      </c>
      <c r="AQ18" s="38" t="s">
        <v>103</v>
      </c>
      <c r="AR18" s="38" t="s">
        <v>103</v>
      </c>
      <c r="AS18" s="38" t="s">
        <v>103</v>
      </c>
      <c r="AT18" s="38" t="s">
        <v>103</v>
      </c>
      <c r="AU18" s="54" t="s">
        <v>102</v>
      </c>
      <c r="AV18" s="58">
        <v>0</v>
      </c>
      <c r="AW18" s="58"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30">
        <f t="shared" si="4"/>
        <v>16</v>
      </c>
    </row>
    <row r="19" spans="1:58" ht="12.75">
      <c r="A19" s="180"/>
      <c r="B19" s="147" t="s">
        <v>32</v>
      </c>
      <c r="C19" s="147" t="s">
        <v>21</v>
      </c>
      <c r="D19" s="40" t="s">
        <v>17</v>
      </c>
      <c r="E19" s="33">
        <v>2</v>
      </c>
      <c r="F19" s="33">
        <v>2</v>
      </c>
      <c r="G19" s="33">
        <v>2</v>
      </c>
      <c r="H19" s="33">
        <v>2</v>
      </c>
      <c r="I19" s="33">
        <v>2</v>
      </c>
      <c r="J19" s="33">
        <v>2</v>
      </c>
      <c r="K19" s="33">
        <v>2</v>
      </c>
      <c r="L19" s="33">
        <v>2</v>
      </c>
      <c r="M19" s="33">
        <v>2</v>
      </c>
      <c r="N19" s="33">
        <v>2</v>
      </c>
      <c r="O19" s="33">
        <v>2</v>
      </c>
      <c r="P19" s="33">
        <v>2</v>
      </c>
      <c r="Q19" s="33">
        <v>2</v>
      </c>
      <c r="R19" s="33">
        <v>2</v>
      </c>
      <c r="S19" s="33">
        <v>2</v>
      </c>
      <c r="T19" s="33">
        <v>2</v>
      </c>
      <c r="U19" s="55" t="s">
        <v>102</v>
      </c>
      <c r="V19" s="38">
        <v>0</v>
      </c>
      <c r="W19" s="38">
        <v>0</v>
      </c>
      <c r="X19" s="31">
        <v>2</v>
      </c>
      <c r="Y19" s="31">
        <v>2</v>
      </c>
      <c r="Z19" s="31">
        <v>2</v>
      </c>
      <c r="AA19" s="31">
        <v>2</v>
      </c>
      <c r="AB19" s="31">
        <v>2</v>
      </c>
      <c r="AC19" s="31">
        <v>2</v>
      </c>
      <c r="AD19" s="31">
        <v>2</v>
      </c>
      <c r="AE19" s="31">
        <v>2</v>
      </c>
      <c r="AF19" s="31">
        <v>2</v>
      </c>
      <c r="AG19" s="31">
        <v>2</v>
      </c>
      <c r="AH19" s="31">
        <v>2</v>
      </c>
      <c r="AI19" s="31">
        <v>2</v>
      </c>
      <c r="AJ19" s="31">
        <v>2</v>
      </c>
      <c r="AK19" s="31">
        <v>2</v>
      </c>
      <c r="AL19" s="31">
        <v>2</v>
      </c>
      <c r="AM19" s="60" t="s">
        <v>103</v>
      </c>
      <c r="AN19" s="60" t="s">
        <v>103</v>
      </c>
      <c r="AO19" s="60" t="s">
        <v>103</v>
      </c>
      <c r="AP19" s="60" t="s">
        <v>103</v>
      </c>
      <c r="AQ19" s="38" t="s">
        <v>103</v>
      </c>
      <c r="AR19" s="38" t="s">
        <v>103</v>
      </c>
      <c r="AS19" s="38" t="s">
        <v>103</v>
      </c>
      <c r="AT19" s="38" t="s">
        <v>103</v>
      </c>
      <c r="AU19" s="54" t="s">
        <v>102</v>
      </c>
      <c r="AV19" s="58">
        <v>0</v>
      </c>
      <c r="AW19" s="58"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0</v>
      </c>
      <c r="BF19" s="30">
        <f t="shared" si="4"/>
        <v>62</v>
      </c>
    </row>
    <row r="20" spans="1:58" ht="12.75">
      <c r="A20" s="180"/>
      <c r="B20" s="147"/>
      <c r="C20" s="147"/>
      <c r="D20" s="40" t="s">
        <v>18</v>
      </c>
      <c r="E20" s="33">
        <v>2</v>
      </c>
      <c r="F20" s="33">
        <v>2</v>
      </c>
      <c r="G20" s="33">
        <v>2</v>
      </c>
      <c r="H20" s="33">
        <v>2</v>
      </c>
      <c r="I20" s="33">
        <v>2</v>
      </c>
      <c r="J20" s="33">
        <v>2</v>
      </c>
      <c r="K20" s="33">
        <v>2</v>
      </c>
      <c r="L20" s="33">
        <v>2</v>
      </c>
      <c r="M20" s="33">
        <v>2</v>
      </c>
      <c r="N20" s="33">
        <v>2</v>
      </c>
      <c r="O20" s="33">
        <v>2</v>
      </c>
      <c r="P20" s="33">
        <v>2</v>
      </c>
      <c r="Q20" s="33">
        <v>2</v>
      </c>
      <c r="R20" s="33">
        <v>2</v>
      </c>
      <c r="S20" s="33">
        <v>2</v>
      </c>
      <c r="T20" s="33">
        <v>2</v>
      </c>
      <c r="U20" s="55" t="s">
        <v>102</v>
      </c>
      <c r="V20" s="38">
        <v>0</v>
      </c>
      <c r="W20" s="38">
        <v>0</v>
      </c>
      <c r="X20" s="31">
        <v>2</v>
      </c>
      <c r="Y20" s="31">
        <v>2</v>
      </c>
      <c r="Z20" s="31">
        <v>2</v>
      </c>
      <c r="AA20" s="31">
        <v>2</v>
      </c>
      <c r="AB20" s="31">
        <v>2</v>
      </c>
      <c r="AC20" s="31">
        <v>2</v>
      </c>
      <c r="AD20" s="31">
        <v>2</v>
      </c>
      <c r="AE20" s="31">
        <v>2</v>
      </c>
      <c r="AF20" s="31">
        <v>2</v>
      </c>
      <c r="AG20" s="31">
        <v>2</v>
      </c>
      <c r="AH20" s="31">
        <v>2</v>
      </c>
      <c r="AI20" s="31">
        <v>2</v>
      </c>
      <c r="AJ20" s="31">
        <v>2</v>
      </c>
      <c r="AK20" s="31">
        <v>2</v>
      </c>
      <c r="AL20" s="31">
        <v>2</v>
      </c>
      <c r="AM20" s="60" t="s">
        <v>103</v>
      </c>
      <c r="AN20" s="60" t="s">
        <v>103</v>
      </c>
      <c r="AO20" s="60" t="s">
        <v>103</v>
      </c>
      <c r="AP20" s="60" t="s">
        <v>103</v>
      </c>
      <c r="AQ20" s="38" t="s">
        <v>103</v>
      </c>
      <c r="AR20" s="38" t="s">
        <v>103</v>
      </c>
      <c r="AS20" s="38" t="s">
        <v>103</v>
      </c>
      <c r="AT20" s="38" t="s">
        <v>103</v>
      </c>
      <c r="AU20" s="54" t="s">
        <v>102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0</v>
      </c>
      <c r="BF20" s="30">
        <f t="shared" si="4"/>
        <v>62</v>
      </c>
    </row>
    <row r="21" spans="1:58" s="8" customFormat="1" ht="11.25" customHeight="1">
      <c r="A21" s="180"/>
      <c r="B21" s="182" t="s">
        <v>33</v>
      </c>
      <c r="C21" s="176" t="s">
        <v>34</v>
      </c>
      <c r="D21" s="93" t="s">
        <v>17</v>
      </c>
      <c r="E21" s="64">
        <f>E23+E25</f>
        <v>6</v>
      </c>
      <c r="F21" s="64">
        <f aca="true" t="shared" si="6" ref="F21:AL21">F23+F25</f>
        <v>6</v>
      </c>
      <c r="G21" s="64">
        <f t="shared" si="6"/>
        <v>6</v>
      </c>
      <c r="H21" s="64">
        <f t="shared" si="6"/>
        <v>6</v>
      </c>
      <c r="I21" s="64">
        <f t="shared" si="6"/>
        <v>6</v>
      </c>
      <c r="J21" s="64">
        <f t="shared" si="6"/>
        <v>6</v>
      </c>
      <c r="K21" s="64">
        <f t="shared" si="6"/>
        <v>6</v>
      </c>
      <c r="L21" s="64">
        <f t="shared" si="6"/>
        <v>6</v>
      </c>
      <c r="M21" s="64">
        <f t="shared" si="6"/>
        <v>6</v>
      </c>
      <c r="N21" s="64">
        <f t="shared" si="6"/>
        <v>6</v>
      </c>
      <c r="O21" s="64">
        <f t="shared" si="6"/>
        <v>6</v>
      </c>
      <c r="P21" s="64">
        <f t="shared" si="6"/>
        <v>6</v>
      </c>
      <c r="Q21" s="64">
        <f t="shared" si="6"/>
        <v>6</v>
      </c>
      <c r="R21" s="64">
        <f t="shared" si="6"/>
        <v>6</v>
      </c>
      <c r="S21" s="64">
        <f t="shared" si="6"/>
        <v>6</v>
      </c>
      <c r="T21" s="64">
        <f t="shared" si="6"/>
        <v>6</v>
      </c>
      <c r="U21" s="64" t="s">
        <v>102</v>
      </c>
      <c r="V21" s="64">
        <f t="shared" si="6"/>
        <v>0</v>
      </c>
      <c r="W21" s="64">
        <f t="shared" si="6"/>
        <v>0</v>
      </c>
      <c r="X21" s="64">
        <f>X23+X25</f>
        <v>0</v>
      </c>
      <c r="Y21" s="64">
        <f t="shared" si="6"/>
        <v>0</v>
      </c>
      <c r="Z21" s="64">
        <f t="shared" si="6"/>
        <v>0</v>
      </c>
      <c r="AA21" s="64">
        <f t="shared" si="6"/>
        <v>0</v>
      </c>
      <c r="AB21" s="64">
        <f t="shared" si="6"/>
        <v>0</v>
      </c>
      <c r="AC21" s="64">
        <f t="shared" si="6"/>
        <v>0</v>
      </c>
      <c r="AD21" s="64">
        <f t="shared" si="6"/>
        <v>0</v>
      </c>
      <c r="AE21" s="64">
        <f t="shared" si="6"/>
        <v>0</v>
      </c>
      <c r="AF21" s="64">
        <f t="shared" si="6"/>
        <v>0</v>
      </c>
      <c r="AG21" s="64">
        <f t="shared" si="6"/>
        <v>0</v>
      </c>
      <c r="AH21" s="64">
        <f t="shared" si="6"/>
        <v>0</v>
      </c>
      <c r="AI21" s="64">
        <f t="shared" si="6"/>
        <v>0</v>
      </c>
      <c r="AJ21" s="64">
        <f t="shared" si="6"/>
        <v>0</v>
      </c>
      <c r="AK21" s="64">
        <f t="shared" si="6"/>
        <v>0</v>
      </c>
      <c r="AL21" s="64">
        <f t="shared" si="6"/>
        <v>0</v>
      </c>
      <c r="AM21" s="64">
        <v>0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 t="s">
        <v>102</v>
      </c>
      <c r="AV21" s="64">
        <f aca="true" t="shared" si="7" ref="AV21:BE21">AV23</f>
        <v>0</v>
      </c>
      <c r="AW21" s="64">
        <f t="shared" si="7"/>
        <v>0</v>
      </c>
      <c r="AX21" s="64">
        <f t="shared" si="7"/>
        <v>0</v>
      </c>
      <c r="AY21" s="64">
        <f t="shared" si="7"/>
        <v>0</v>
      </c>
      <c r="AZ21" s="64">
        <f t="shared" si="7"/>
        <v>0</v>
      </c>
      <c r="BA21" s="64">
        <f t="shared" si="7"/>
        <v>0</v>
      </c>
      <c r="BB21" s="64">
        <f t="shared" si="7"/>
        <v>0</v>
      </c>
      <c r="BC21" s="64">
        <f t="shared" si="7"/>
        <v>0</v>
      </c>
      <c r="BD21" s="64">
        <f t="shared" si="7"/>
        <v>0</v>
      </c>
      <c r="BE21" s="64">
        <f t="shared" si="7"/>
        <v>0</v>
      </c>
      <c r="BF21" s="64">
        <f t="shared" si="4"/>
        <v>96</v>
      </c>
    </row>
    <row r="22" spans="1:58" s="8" customFormat="1" ht="12.75">
      <c r="A22" s="180"/>
      <c r="B22" s="182"/>
      <c r="C22" s="177"/>
      <c r="D22" s="93" t="s">
        <v>18</v>
      </c>
      <c r="E22" s="64">
        <f>E24+E26</f>
        <v>3</v>
      </c>
      <c r="F22" s="64">
        <f aca="true" t="shared" si="8" ref="F22:AL22">F24+F26</f>
        <v>3</v>
      </c>
      <c r="G22" s="64">
        <f t="shared" si="8"/>
        <v>3</v>
      </c>
      <c r="H22" s="64">
        <f t="shared" si="8"/>
        <v>3</v>
      </c>
      <c r="I22" s="64">
        <f t="shared" si="8"/>
        <v>3</v>
      </c>
      <c r="J22" s="64">
        <f t="shared" si="8"/>
        <v>3</v>
      </c>
      <c r="K22" s="64">
        <f t="shared" si="8"/>
        <v>3</v>
      </c>
      <c r="L22" s="64">
        <f t="shared" si="8"/>
        <v>3</v>
      </c>
      <c r="M22" s="64">
        <f t="shared" si="8"/>
        <v>3</v>
      </c>
      <c r="N22" s="64">
        <f t="shared" si="8"/>
        <v>3</v>
      </c>
      <c r="O22" s="64">
        <f t="shared" si="8"/>
        <v>3</v>
      </c>
      <c r="P22" s="64">
        <f t="shared" si="8"/>
        <v>3</v>
      </c>
      <c r="Q22" s="64">
        <f t="shared" si="8"/>
        <v>3</v>
      </c>
      <c r="R22" s="64">
        <f t="shared" si="8"/>
        <v>3</v>
      </c>
      <c r="S22" s="64">
        <f t="shared" si="8"/>
        <v>3</v>
      </c>
      <c r="T22" s="64">
        <f t="shared" si="8"/>
        <v>3</v>
      </c>
      <c r="U22" s="64" t="s">
        <v>102</v>
      </c>
      <c r="V22" s="64">
        <f t="shared" si="8"/>
        <v>0</v>
      </c>
      <c r="W22" s="64">
        <f t="shared" si="8"/>
        <v>0</v>
      </c>
      <c r="X22" s="64">
        <f t="shared" si="8"/>
        <v>0</v>
      </c>
      <c r="Y22" s="64">
        <f t="shared" si="8"/>
        <v>0</v>
      </c>
      <c r="Z22" s="64">
        <f t="shared" si="8"/>
        <v>0</v>
      </c>
      <c r="AA22" s="64">
        <f t="shared" si="8"/>
        <v>0</v>
      </c>
      <c r="AB22" s="64">
        <f t="shared" si="8"/>
        <v>0</v>
      </c>
      <c r="AC22" s="64">
        <f t="shared" si="8"/>
        <v>0</v>
      </c>
      <c r="AD22" s="64">
        <f t="shared" si="8"/>
        <v>0</v>
      </c>
      <c r="AE22" s="64">
        <f t="shared" si="8"/>
        <v>0</v>
      </c>
      <c r="AF22" s="64">
        <f t="shared" si="8"/>
        <v>0</v>
      </c>
      <c r="AG22" s="64">
        <f t="shared" si="8"/>
        <v>0</v>
      </c>
      <c r="AH22" s="64">
        <f t="shared" si="8"/>
        <v>0</v>
      </c>
      <c r="AI22" s="64">
        <f t="shared" si="8"/>
        <v>0</v>
      </c>
      <c r="AJ22" s="64">
        <f t="shared" si="8"/>
        <v>0</v>
      </c>
      <c r="AK22" s="64">
        <f t="shared" si="8"/>
        <v>0</v>
      </c>
      <c r="AL22" s="64">
        <f t="shared" si="8"/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 t="s">
        <v>102</v>
      </c>
      <c r="AV22" s="64">
        <f aca="true" t="shared" si="9" ref="AV22:BE22">AV24</f>
        <v>0</v>
      </c>
      <c r="AW22" s="64">
        <f t="shared" si="9"/>
        <v>0</v>
      </c>
      <c r="AX22" s="64">
        <f t="shared" si="9"/>
        <v>0</v>
      </c>
      <c r="AY22" s="64">
        <f t="shared" si="9"/>
        <v>0</v>
      </c>
      <c r="AZ22" s="64">
        <f t="shared" si="9"/>
        <v>0</v>
      </c>
      <c r="BA22" s="64">
        <f t="shared" si="9"/>
        <v>0</v>
      </c>
      <c r="BB22" s="64">
        <f t="shared" si="9"/>
        <v>0</v>
      </c>
      <c r="BC22" s="64">
        <f t="shared" si="9"/>
        <v>0</v>
      </c>
      <c r="BD22" s="64">
        <f t="shared" si="9"/>
        <v>0</v>
      </c>
      <c r="BE22" s="64">
        <f t="shared" si="9"/>
        <v>0</v>
      </c>
      <c r="BF22" s="64">
        <f t="shared" si="4"/>
        <v>48</v>
      </c>
    </row>
    <row r="23" spans="1:58" ht="12.75">
      <c r="A23" s="180"/>
      <c r="B23" s="183" t="s">
        <v>35</v>
      </c>
      <c r="C23" s="178" t="s">
        <v>93</v>
      </c>
      <c r="D23" s="40" t="s">
        <v>17</v>
      </c>
      <c r="E23" s="33">
        <v>3</v>
      </c>
      <c r="F23" s="33">
        <v>3</v>
      </c>
      <c r="G23" s="33">
        <v>3</v>
      </c>
      <c r="H23" s="33">
        <v>3</v>
      </c>
      <c r="I23" s="33">
        <v>3</v>
      </c>
      <c r="J23" s="33">
        <v>3</v>
      </c>
      <c r="K23" s="33">
        <v>3</v>
      </c>
      <c r="L23" s="33">
        <v>3</v>
      </c>
      <c r="M23" s="33">
        <v>3</v>
      </c>
      <c r="N23" s="33">
        <v>3</v>
      </c>
      <c r="O23" s="33">
        <v>3</v>
      </c>
      <c r="P23" s="33">
        <v>3</v>
      </c>
      <c r="Q23" s="33">
        <v>3</v>
      </c>
      <c r="R23" s="33">
        <v>3</v>
      </c>
      <c r="S23" s="33">
        <v>3</v>
      </c>
      <c r="T23" s="33">
        <v>3</v>
      </c>
      <c r="U23" s="55" t="s">
        <v>102</v>
      </c>
      <c r="V23" s="38">
        <v>0</v>
      </c>
      <c r="W23" s="38">
        <v>0</v>
      </c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60" t="s">
        <v>103</v>
      </c>
      <c r="AN23" s="60" t="s">
        <v>103</v>
      </c>
      <c r="AO23" s="60" t="s">
        <v>103</v>
      </c>
      <c r="AP23" s="60" t="s">
        <v>103</v>
      </c>
      <c r="AQ23" s="38" t="s">
        <v>103</v>
      </c>
      <c r="AR23" s="38" t="s">
        <v>103</v>
      </c>
      <c r="AS23" s="38" t="s">
        <v>103</v>
      </c>
      <c r="AT23" s="38" t="s">
        <v>103</v>
      </c>
      <c r="AU23" s="54" t="s">
        <v>102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58">
        <v>0</v>
      </c>
      <c r="BF23" s="30">
        <f t="shared" si="4"/>
        <v>48</v>
      </c>
    </row>
    <row r="24" spans="1:58" ht="12.75">
      <c r="A24" s="180"/>
      <c r="B24" s="183"/>
      <c r="C24" s="178"/>
      <c r="D24" s="40" t="s">
        <v>18</v>
      </c>
      <c r="E24" s="33">
        <v>1.5</v>
      </c>
      <c r="F24" s="33">
        <v>1.5</v>
      </c>
      <c r="G24" s="33">
        <v>1.5</v>
      </c>
      <c r="H24" s="33">
        <v>1.5</v>
      </c>
      <c r="I24" s="33">
        <v>1.5</v>
      </c>
      <c r="J24" s="33">
        <v>1.5</v>
      </c>
      <c r="K24" s="33">
        <v>1.5</v>
      </c>
      <c r="L24" s="33">
        <v>1.5</v>
      </c>
      <c r="M24" s="33">
        <v>1.5</v>
      </c>
      <c r="N24" s="33">
        <v>1.5</v>
      </c>
      <c r="O24" s="33">
        <v>1.5</v>
      </c>
      <c r="P24" s="33">
        <v>1.5</v>
      </c>
      <c r="Q24" s="33">
        <v>1.5</v>
      </c>
      <c r="R24" s="33">
        <v>1.5</v>
      </c>
      <c r="S24" s="33">
        <v>1.5</v>
      </c>
      <c r="T24" s="33">
        <v>1.5</v>
      </c>
      <c r="U24" s="55" t="s">
        <v>102</v>
      </c>
      <c r="V24" s="38">
        <v>0</v>
      </c>
      <c r="W24" s="38">
        <v>0</v>
      </c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60" t="s">
        <v>103</v>
      </c>
      <c r="AN24" s="60" t="s">
        <v>103</v>
      </c>
      <c r="AO24" s="60" t="s">
        <v>103</v>
      </c>
      <c r="AP24" s="60" t="s">
        <v>103</v>
      </c>
      <c r="AQ24" s="38" t="s">
        <v>103</v>
      </c>
      <c r="AR24" s="38" t="s">
        <v>103</v>
      </c>
      <c r="AS24" s="38" t="s">
        <v>103</v>
      </c>
      <c r="AT24" s="38" t="s">
        <v>103</v>
      </c>
      <c r="AU24" s="54" t="s">
        <v>102</v>
      </c>
      <c r="AV24" s="58">
        <v>0</v>
      </c>
      <c r="AW24" s="58">
        <v>0</v>
      </c>
      <c r="AX24" s="58">
        <v>0</v>
      </c>
      <c r="AY24" s="58">
        <v>0</v>
      </c>
      <c r="AZ24" s="58">
        <v>0</v>
      </c>
      <c r="BA24" s="58">
        <v>0</v>
      </c>
      <c r="BB24" s="58">
        <v>0</v>
      </c>
      <c r="BC24" s="58">
        <v>0</v>
      </c>
      <c r="BD24" s="58">
        <v>0</v>
      </c>
      <c r="BE24" s="58">
        <v>0</v>
      </c>
      <c r="BF24" s="30">
        <f t="shared" si="4"/>
        <v>24</v>
      </c>
    </row>
    <row r="25" spans="1:58" ht="12.75">
      <c r="A25" s="180"/>
      <c r="B25" s="183" t="s">
        <v>74</v>
      </c>
      <c r="C25" s="178" t="s">
        <v>130</v>
      </c>
      <c r="D25" s="40" t="s">
        <v>17</v>
      </c>
      <c r="E25" s="33">
        <v>3</v>
      </c>
      <c r="F25" s="33">
        <v>3</v>
      </c>
      <c r="G25" s="33">
        <v>3</v>
      </c>
      <c r="H25" s="33">
        <v>3</v>
      </c>
      <c r="I25" s="33">
        <v>3</v>
      </c>
      <c r="J25" s="33">
        <v>3</v>
      </c>
      <c r="K25" s="33">
        <v>3</v>
      </c>
      <c r="L25" s="33">
        <v>3</v>
      </c>
      <c r="M25" s="33">
        <v>3</v>
      </c>
      <c r="N25" s="33">
        <v>3</v>
      </c>
      <c r="O25" s="33">
        <v>3</v>
      </c>
      <c r="P25" s="33">
        <v>3</v>
      </c>
      <c r="Q25" s="33">
        <v>3</v>
      </c>
      <c r="R25" s="33">
        <v>3</v>
      </c>
      <c r="S25" s="33">
        <v>3</v>
      </c>
      <c r="T25" s="33">
        <v>3</v>
      </c>
      <c r="U25" s="55" t="s">
        <v>102</v>
      </c>
      <c r="V25" s="38">
        <v>0</v>
      </c>
      <c r="W25" s="38">
        <v>0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60" t="s">
        <v>103</v>
      </c>
      <c r="AN25" s="60" t="s">
        <v>103</v>
      </c>
      <c r="AO25" s="60" t="s">
        <v>103</v>
      </c>
      <c r="AP25" s="60" t="s">
        <v>103</v>
      </c>
      <c r="AQ25" s="38" t="s">
        <v>103</v>
      </c>
      <c r="AR25" s="38" t="s">
        <v>103</v>
      </c>
      <c r="AS25" s="38" t="s">
        <v>103</v>
      </c>
      <c r="AT25" s="38" t="s">
        <v>103</v>
      </c>
      <c r="AU25" s="54" t="s">
        <v>102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58">
        <v>0</v>
      </c>
      <c r="BB25" s="58">
        <v>0</v>
      </c>
      <c r="BC25" s="58">
        <v>0</v>
      </c>
      <c r="BD25" s="58">
        <v>0</v>
      </c>
      <c r="BE25" s="58">
        <v>0</v>
      </c>
      <c r="BF25" s="30">
        <f>SUM(E25:BE25)</f>
        <v>48</v>
      </c>
    </row>
    <row r="26" spans="1:58" ht="12.75">
      <c r="A26" s="180"/>
      <c r="B26" s="183"/>
      <c r="C26" s="178"/>
      <c r="D26" s="40" t="s">
        <v>18</v>
      </c>
      <c r="E26" s="33">
        <v>1.5</v>
      </c>
      <c r="F26" s="33">
        <v>1.5</v>
      </c>
      <c r="G26" s="33">
        <v>1.5</v>
      </c>
      <c r="H26" s="33">
        <v>1.5</v>
      </c>
      <c r="I26" s="33">
        <v>1.5</v>
      </c>
      <c r="J26" s="33">
        <v>1.5</v>
      </c>
      <c r="K26" s="33">
        <v>1.5</v>
      </c>
      <c r="L26" s="33">
        <v>1.5</v>
      </c>
      <c r="M26" s="33">
        <v>1.5</v>
      </c>
      <c r="N26" s="33">
        <v>1.5</v>
      </c>
      <c r="O26" s="33">
        <v>1.5</v>
      </c>
      <c r="P26" s="33">
        <v>1.5</v>
      </c>
      <c r="Q26" s="33">
        <v>1.5</v>
      </c>
      <c r="R26" s="33">
        <v>1.5</v>
      </c>
      <c r="S26" s="33">
        <v>1.5</v>
      </c>
      <c r="T26" s="33">
        <v>1.5</v>
      </c>
      <c r="U26" s="55" t="s">
        <v>102</v>
      </c>
      <c r="V26" s="38">
        <v>0</v>
      </c>
      <c r="W26" s="38">
        <v>0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60" t="s">
        <v>103</v>
      </c>
      <c r="AN26" s="60" t="s">
        <v>103</v>
      </c>
      <c r="AO26" s="60" t="s">
        <v>103</v>
      </c>
      <c r="AP26" s="60" t="s">
        <v>103</v>
      </c>
      <c r="AQ26" s="38" t="s">
        <v>103</v>
      </c>
      <c r="AR26" s="38" t="s">
        <v>103</v>
      </c>
      <c r="AS26" s="38" t="s">
        <v>103</v>
      </c>
      <c r="AT26" s="38" t="s">
        <v>103</v>
      </c>
      <c r="AU26" s="54" t="s">
        <v>102</v>
      </c>
      <c r="AV26" s="58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8">
        <v>0</v>
      </c>
      <c r="BD26" s="58">
        <v>0</v>
      </c>
      <c r="BE26" s="58">
        <v>0</v>
      </c>
      <c r="BF26" s="30">
        <f>SUM(E26:BE26)</f>
        <v>24</v>
      </c>
    </row>
    <row r="27" spans="1:58" s="8" customFormat="1" ht="12.75">
      <c r="A27" s="180"/>
      <c r="B27" s="176" t="s">
        <v>36</v>
      </c>
      <c r="C27" s="176" t="s">
        <v>90</v>
      </c>
      <c r="D27" s="93" t="s">
        <v>17</v>
      </c>
      <c r="E27" s="91">
        <f>SUM(E29,E39,E47,E53)</f>
        <v>17</v>
      </c>
      <c r="F27" s="91">
        <f aca="true" t="shared" si="10" ref="F27:T27">SUM(F29,F39,F47,F53)</f>
        <v>17</v>
      </c>
      <c r="G27" s="91">
        <f t="shared" si="10"/>
        <v>17</v>
      </c>
      <c r="H27" s="91">
        <f t="shared" si="10"/>
        <v>17</v>
      </c>
      <c r="I27" s="91">
        <f t="shared" si="10"/>
        <v>17</v>
      </c>
      <c r="J27" s="91">
        <f t="shared" si="10"/>
        <v>17</v>
      </c>
      <c r="K27" s="91">
        <f t="shared" si="10"/>
        <v>17</v>
      </c>
      <c r="L27" s="91">
        <f t="shared" si="10"/>
        <v>17</v>
      </c>
      <c r="M27" s="91">
        <f t="shared" si="10"/>
        <v>17</v>
      </c>
      <c r="N27" s="91">
        <f t="shared" si="10"/>
        <v>17</v>
      </c>
      <c r="O27" s="91">
        <f t="shared" si="10"/>
        <v>17</v>
      </c>
      <c r="P27" s="91">
        <f t="shared" si="10"/>
        <v>17</v>
      </c>
      <c r="Q27" s="91">
        <f t="shared" si="10"/>
        <v>17</v>
      </c>
      <c r="R27" s="91">
        <f t="shared" si="10"/>
        <v>17</v>
      </c>
      <c r="S27" s="91">
        <f t="shared" si="10"/>
        <v>17</v>
      </c>
      <c r="T27" s="91">
        <f t="shared" si="10"/>
        <v>17</v>
      </c>
      <c r="U27" s="91" t="s">
        <v>102</v>
      </c>
      <c r="V27" s="91">
        <f aca="true" t="shared" si="11" ref="V27:W30">SUM(V29,V39,V47)</f>
        <v>0</v>
      </c>
      <c r="W27" s="91">
        <f t="shared" si="11"/>
        <v>0</v>
      </c>
      <c r="X27" s="91">
        <f aca="true" t="shared" si="12" ref="X27:AL28">SUM(X29,X39,X47,X53)</f>
        <v>26</v>
      </c>
      <c r="Y27" s="91">
        <f t="shared" si="12"/>
        <v>26</v>
      </c>
      <c r="Z27" s="91">
        <f t="shared" si="12"/>
        <v>26</v>
      </c>
      <c r="AA27" s="91">
        <f t="shared" si="12"/>
        <v>26</v>
      </c>
      <c r="AB27" s="91">
        <f t="shared" si="12"/>
        <v>26</v>
      </c>
      <c r="AC27" s="91">
        <f t="shared" si="12"/>
        <v>26</v>
      </c>
      <c r="AD27" s="91">
        <f t="shared" si="12"/>
        <v>26</v>
      </c>
      <c r="AE27" s="91">
        <f t="shared" si="12"/>
        <v>26</v>
      </c>
      <c r="AF27" s="91">
        <f t="shared" si="12"/>
        <v>26</v>
      </c>
      <c r="AG27" s="91">
        <f t="shared" si="12"/>
        <v>27</v>
      </c>
      <c r="AH27" s="91">
        <f t="shared" si="12"/>
        <v>27</v>
      </c>
      <c r="AI27" s="91">
        <f t="shared" si="12"/>
        <v>27</v>
      </c>
      <c r="AJ27" s="91">
        <f t="shared" si="12"/>
        <v>27</v>
      </c>
      <c r="AK27" s="91">
        <f t="shared" si="12"/>
        <v>27</v>
      </c>
      <c r="AL27" s="91">
        <f t="shared" si="12"/>
        <v>27</v>
      </c>
      <c r="AM27" s="91">
        <f>SUM(AM29)</f>
        <v>36</v>
      </c>
      <c r="AN27" s="91">
        <f aca="true" t="shared" si="13" ref="AN27:AT27">SUM(AN29)</f>
        <v>36</v>
      </c>
      <c r="AO27" s="91">
        <f t="shared" si="13"/>
        <v>36</v>
      </c>
      <c r="AP27" s="91">
        <f t="shared" si="13"/>
        <v>36</v>
      </c>
      <c r="AQ27" s="91">
        <f t="shared" si="13"/>
        <v>36</v>
      </c>
      <c r="AR27" s="91">
        <f t="shared" si="13"/>
        <v>36</v>
      </c>
      <c r="AS27" s="91">
        <f t="shared" si="13"/>
        <v>36</v>
      </c>
      <c r="AT27" s="91">
        <f t="shared" si="13"/>
        <v>36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64">
        <f t="shared" si="4"/>
        <v>956</v>
      </c>
    </row>
    <row r="28" spans="1:58" s="8" customFormat="1" ht="12.75">
      <c r="A28" s="180"/>
      <c r="B28" s="177"/>
      <c r="C28" s="177"/>
      <c r="D28" s="93" t="s">
        <v>18</v>
      </c>
      <c r="E28" s="91">
        <f>SUM(E30,E40,E48,E54)</f>
        <v>8.5</v>
      </c>
      <c r="F28" s="91">
        <f aca="true" t="shared" si="14" ref="F28:T28">SUM(F30,F40,F48,F54)</f>
        <v>8.5</v>
      </c>
      <c r="G28" s="91">
        <f t="shared" si="14"/>
        <v>8.5</v>
      </c>
      <c r="H28" s="91">
        <f t="shared" si="14"/>
        <v>8.5</v>
      </c>
      <c r="I28" s="91">
        <f t="shared" si="14"/>
        <v>8.5</v>
      </c>
      <c r="J28" s="91">
        <f t="shared" si="14"/>
        <v>8.5</v>
      </c>
      <c r="K28" s="91">
        <f t="shared" si="14"/>
        <v>8.5</v>
      </c>
      <c r="L28" s="91">
        <f t="shared" si="14"/>
        <v>8.5</v>
      </c>
      <c r="M28" s="91">
        <f t="shared" si="14"/>
        <v>8.5</v>
      </c>
      <c r="N28" s="91">
        <f t="shared" si="14"/>
        <v>8.5</v>
      </c>
      <c r="O28" s="91">
        <f t="shared" si="14"/>
        <v>8.5</v>
      </c>
      <c r="P28" s="91">
        <f t="shared" si="14"/>
        <v>8.5</v>
      </c>
      <c r="Q28" s="91">
        <f t="shared" si="14"/>
        <v>8.5</v>
      </c>
      <c r="R28" s="91">
        <f t="shared" si="14"/>
        <v>8.5</v>
      </c>
      <c r="S28" s="91">
        <f t="shared" si="14"/>
        <v>8.5</v>
      </c>
      <c r="T28" s="91">
        <f t="shared" si="14"/>
        <v>8.5</v>
      </c>
      <c r="U28" s="91" t="s">
        <v>102</v>
      </c>
      <c r="V28" s="91">
        <f t="shared" si="11"/>
        <v>0</v>
      </c>
      <c r="W28" s="91">
        <f t="shared" si="11"/>
        <v>0</v>
      </c>
      <c r="X28" s="91">
        <f t="shared" si="12"/>
        <v>13</v>
      </c>
      <c r="Y28" s="91">
        <f t="shared" si="12"/>
        <v>13</v>
      </c>
      <c r="Z28" s="91">
        <f t="shared" si="12"/>
        <v>13</v>
      </c>
      <c r="AA28" s="91">
        <f t="shared" si="12"/>
        <v>13</v>
      </c>
      <c r="AB28" s="91">
        <f t="shared" si="12"/>
        <v>13</v>
      </c>
      <c r="AC28" s="91">
        <f t="shared" si="12"/>
        <v>13</v>
      </c>
      <c r="AD28" s="91">
        <f t="shared" si="12"/>
        <v>13</v>
      </c>
      <c r="AE28" s="91">
        <f t="shared" si="12"/>
        <v>13</v>
      </c>
      <c r="AF28" s="91">
        <f t="shared" si="12"/>
        <v>13</v>
      </c>
      <c r="AG28" s="91">
        <f t="shared" si="12"/>
        <v>13.5</v>
      </c>
      <c r="AH28" s="91">
        <f t="shared" si="12"/>
        <v>13.5</v>
      </c>
      <c r="AI28" s="91">
        <f t="shared" si="12"/>
        <v>13.5</v>
      </c>
      <c r="AJ28" s="91">
        <f t="shared" si="12"/>
        <v>13.5</v>
      </c>
      <c r="AK28" s="91">
        <f t="shared" si="12"/>
        <v>13.5</v>
      </c>
      <c r="AL28" s="91">
        <f t="shared" si="12"/>
        <v>13.5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64">
        <f t="shared" si="4"/>
        <v>334</v>
      </c>
    </row>
    <row r="29" spans="1:58" s="8" customFormat="1" ht="12.75">
      <c r="A29" s="180"/>
      <c r="B29" s="182" t="s">
        <v>37</v>
      </c>
      <c r="C29" s="182" t="s">
        <v>91</v>
      </c>
      <c r="D29" s="93" t="s">
        <v>17</v>
      </c>
      <c r="E29" s="64">
        <f aca="true" t="shared" si="15" ref="E29:T29">E31+E33+E37</f>
        <v>6</v>
      </c>
      <c r="F29" s="64">
        <f t="shared" si="15"/>
        <v>6</v>
      </c>
      <c r="G29" s="64">
        <f t="shared" si="15"/>
        <v>6</v>
      </c>
      <c r="H29" s="64">
        <f t="shared" si="15"/>
        <v>6</v>
      </c>
      <c r="I29" s="64">
        <f t="shared" si="15"/>
        <v>6</v>
      </c>
      <c r="J29" s="64">
        <f t="shared" si="15"/>
        <v>6</v>
      </c>
      <c r="K29" s="64">
        <f t="shared" si="15"/>
        <v>6</v>
      </c>
      <c r="L29" s="64">
        <f t="shared" si="15"/>
        <v>6</v>
      </c>
      <c r="M29" s="64">
        <f t="shared" si="15"/>
        <v>6</v>
      </c>
      <c r="N29" s="64">
        <f t="shared" si="15"/>
        <v>6</v>
      </c>
      <c r="O29" s="64">
        <f t="shared" si="15"/>
        <v>6</v>
      </c>
      <c r="P29" s="64">
        <f t="shared" si="15"/>
        <v>6</v>
      </c>
      <c r="Q29" s="64">
        <f t="shared" si="15"/>
        <v>6</v>
      </c>
      <c r="R29" s="64">
        <f t="shared" si="15"/>
        <v>6</v>
      </c>
      <c r="S29" s="64">
        <f t="shared" si="15"/>
        <v>6</v>
      </c>
      <c r="T29" s="64">
        <f t="shared" si="15"/>
        <v>6</v>
      </c>
      <c r="U29" s="64" t="s">
        <v>102</v>
      </c>
      <c r="V29" s="91">
        <f t="shared" si="11"/>
        <v>0</v>
      </c>
      <c r="W29" s="91">
        <f t="shared" si="11"/>
        <v>0</v>
      </c>
      <c r="X29" s="64">
        <f>X31+X33+X37+X35</f>
        <v>15</v>
      </c>
      <c r="Y29" s="64">
        <f aca="true" t="shared" si="16" ref="Y29:AL29">Y31+Y33+Y37+Y35</f>
        <v>15</v>
      </c>
      <c r="Z29" s="64">
        <f t="shared" si="16"/>
        <v>15</v>
      </c>
      <c r="AA29" s="64">
        <f t="shared" si="16"/>
        <v>15</v>
      </c>
      <c r="AB29" s="64">
        <f t="shared" si="16"/>
        <v>15</v>
      </c>
      <c r="AC29" s="64">
        <f t="shared" si="16"/>
        <v>15</v>
      </c>
      <c r="AD29" s="64">
        <f t="shared" si="16"/>
        <v>15</v>
      </c>
      <c r="AE29" s="64">
        <f t="shared" si="16"/>
        <v>15</v>
      </c>
      <c r="AF29" s="64">
        <f t="shared" si="16"/>
        <v>15</v>
      </c>
      <c r="AG29" s="64">
        <f t="shared" si="16"/>
        <v>16</v>
      </c>
      <c r="AH29" s="64">
        <f t="shared" si="16"/>
        <v>16</v>
      </c>
      <c r="AI29" s="64">
        <f t="shared" si="16"/>
        <v>16</v>
      </c>
      <c r="AJ29" s="64">
        <f t="shared" si="16"/>
        <v>16</v>
      </c>
      <c r="AK29" s="64">
        <f t="shared" si="16"/>
        <v>16</v>
      </c>
      <c r="AL29" s="64">
        <f t="shared" si="16"/>
        <v>16</v>
      </c>
      <c r="AM29" s="64">
        <f>SUM(AM39,AM47)</f>
        <v>36</v>
      </c>
      <c r="AN29" s="64">
        <f aca="true" t="shared" si="17" ref="AN29:AT29">SUM(AN39,AN47)</f>
        <v>36</v>
      </c>
      <c r="AO29" s="64">
        <f t="shared" si="17"/>
        <v>36</v>
      </c>
      <c r="AP29" s="64">
        <f t="shared" si="17"/>
        <v>36</v>
      </c>
      <c r="AQ29" s="64">
        <f t="shared" si="17"/>
        <v>36</v>
      </c>
      <c r="AR29" s="64">
        <f t="shared" si="17"/>
        <v>36</v>
      </c>
      <c r="AS29" s="64">
        <f t="shared" si="17"/>
        <v>36</v>
      </c>
      <c r="AT29" s="64">
        <f t="shared" si="17"/>
        <v>36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64">
        <f t="shared" si="4"/>
        <v>615</v>
      </c>
    </row>
    <row r="30" spans="1:58" s="8" customFormat="1" ht="12.75">
      <c r="A30" s="180"/>
      <c r="B30" s="182"/>
      <c r="C30" s="182"/>
      <c r="D30" s="93" t="s">
        <v>18</v>
      </c>
      <c r="E30" s="64">
        <f>E32+E34+E38</f>
        <v>3</v>
      </c>
      <c r="F30" s="64">
        <f aca="true" t="shared" si="18" ref="F30:T30">F32+F34+F38</f>
        <v>3</v>
      </c>
      <c r="G30" s="64">
        <f t="shared" si="18"/>
        <v>3</v>
      </c>
      <c r="H30" s="64">
        <f t="shared" si="18"/>
        <v>3</v>
      </c>
      <c r="I30" s="64">
        <f t="shared" si="18"/>
        <v>3</v>
      </c>
      <c r="J30" s="64">
        <f t="shared" si="18"/>
        <v>3</v>
      </c>
      <c r="K30" s="64">
        <f t="shared" si="18"/>
        <v>3</v>
      </c>
      <c r="L30" s="64">
        <f t="shared" si="18"/>
        <v>3</v>
      </c>
      <c r="M30" s="64">
        <f t="shared" si="18"/>
        <v>3</v>
      </c>
      <c r="N30" s="64">
        <f t="shared" si="18"/>
        <v>3</v>
      </c>
      <c r="O30" s="64">
        <f t="shared" si="18"/>
        <v>3</v>
      </c>
      <c r="P30" s="64">
        <f t="shared" si="18"/>
        <v>3</v>
      </c>
      <c r="Q30" s="64">
        <f t="shared" si="18"/>
        <v>3</v>
      </c>
      <c r="R30" s="64">
        <f t="shared" si="18"/>
        <v>3</v>
      </c>
      <c r="S30" s="64">
        <f t="shared" si="18"/>
        <v>3</v>
      </c>
      <c r="T30" s="64">
        <f t="shared" si="18"/>
        <v>3</v>
      </c>
      <c r="U30" s="64" t="s">
        <v>102</v>
      </c>
      <c r="V30" s="91">
        <f t="shared" si="11"/>
        <v>0</v>
      </c>
      <c r="W30" s="91">
        <f t="shared" si="11"/>
        <v>0</v>
      </c>
      <c r="X30" s="64">
        <f>X32+X34+X38+X36</f>
        <v>7.5</v>
      </c>
      <c r="Y30" s="64">
        <f aca="true" t="shared" si="19" ref="Y30:AL30">Y32+Y34+Y38+Y36</f>
        <v>7.5</v>
      </c>
      <c r="Z30" s="64">
        <f t="shared" si="19"/>
        <v>7.5</v>
      </c>
      <c r="AA30" s="64">
        <f t="shared" si="19"/>
        <v>7.5</v>
      </c>
      <c r="AB30" s="64">
        <f t="shared" si="19"/>
        <v>7.5</v>
      </c>
      <c r="AC30" s="64">
        <f t="shared" si="19"/>
        <v>7.5</v>
      </c>
      <c r="AD30" s="64">
        <f t="shared" si="19"/>
        <v>7.5</v>
      </c>
      <c r="AE30" s="64">
        <f t="shared" si="19"/>
        <v>7.5</v>
      </c>
      <c r="AF30" s="64">
        <f t="shared" si="19"/>
        <v>7.5</v>
      </c>
      <c r="AG30" s="64">
        <f t="shared" si="19"/>
        <v>8</v>
      </c>
      <c r="AH30" s="64">
        <f t="shared" si="19"/>
        <v>8</v>
      </c>
      <c r="AI30" s="64">
        <f t="shared" si="19"/>
        <v>8</v>
      </c>
      <c r="AJ30" s="64">
        <f t="shared" si="19"/>
        <v>8</v>
      </c>
      <c r="AK30" s="64">
        <f t="shared" si="19"/>
        <v>8</v>
      </c>
      <c r="AL30" s="64">
        <f t="shared" si="19"/>
        <v>8</v>
      </c>
      <c r="AM30" s="64">
        <v>0</v>
      </c>
      <c r="AN30" s="64">
        <v>0</v>
      </c>
      <c r="AO30" s="64">
        <v>0</v>
      </c>
      <c r="AP30" s="64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64">
        <f t="shared" si="4"/>
        <v>163.5</v>
      </c>
    </row>
    <row r="31" spans="1:58" ht="12.75">
      <c r="A31" s="180"/>
      <c r="B31" s="178" t="s">
        <v>38</v>
      </c>
      <c r="C31" s="178" t="s">
        <v>116</v>
      </c>
      <c r="D31" s="40" t="s">
        <v>17</v>
      </c>
      <c r="E31" s="33">
        <v>2</v>
      </c>
      <c r="F31" s="33">
        <v>2</v>
      </c>
      <c r="G31" s="33">
        <v>2</v>
      </c>
      <c r="H31" s="33">
        <v>2</v>
      </c>
      <c r="I31" s="33">
        <v>2</v>
      </c>
      <c r="J31" s="33">
        <v>2</v>
      </c>
      <c r="K31" s="33">
        <v>2</v>
      </c>
      <c r="L31" s="33">
        <v>2</v>
      </c>
      <c r="M31" s="33">
        <v>2</v>
      </c>
      <c r="N31" s="33">
        <v>2</v>
      </c>
      <c r="O31" s="33">
        <v>2</v>
      </c>
      <c r="P31" s="33">
        <v>2</v>
      </c>
      <c r="Q31" s="33">
        <v>2</v>
      </c>
      <c r="R31" s="33">
        <v>2</v>
      </c>
      <c r="S31" s="33">
        <v>2</v>
      </c>
      <c r="T31" s="33">
        <v>2</v>
      </c>
      <c r="U31" s="55" t="s">
        <v>102</v>
      </c>
      <c r="V31" s="38">
        <v>0</v>
      </c>
      <c r="W31" s="38">
        <v>0</v>
      </c>
      <c r="X31" s="33">
        <v>4</v>
      </c>
      <c r="Y31" s="33">
        <v>4</v>
      </c>
      <c r="Z31" s="33">
        <v>4</v>
      </c>
      <c r="AA31" s="33">
        <v>4</v>
      </c>
      <c r="AB31" s="33">
        <v>4</v>
      </c>
      <c r="AC31" s="33">
        <v>4</v>
      </c>
      <c r="AD31" s="33">
        <v>4</v>
      </c>
      <c r="AE31" s="33">
        <v>4</v>
      </c>
      <c r="AF31" s="33">
        <v>4</v>
      </c>
      <c r="AG31" s="33">
        <v>4</v>
      </c>
      <c r="AH31" s="33">
        <v>4</v>
      </c>
      <c r="AI31" s="33">
        <v>4</v>
      </c>
      <c r="AJ31" s="33">
        <v>4</v>
      </c>
      <c r="AK31" s="33">
        <v>4</v>
      </c>
      <c r="AL31" s="33">
        <v>4</v>
      </c>
      <c r="AM31" s="60" t="s">
        <v>103</v>
      </c>
      <c r="AN31" s="60" t="s">
        <v>103</v>
      </c>
      <c r="AO31" s="60" t="s">
        <v>103</v>
      </c>
      <c r="AP31" s="60" t="s">
        <v>103</v>
      </c>
      <c r="AQ31" s="38" t="s">
        <v>103</v>
      </c>
      <c r="AR31" s="38" t="s">
        <v>103</v>
      </c>
      <c r="AS31" s="38" t="s">
        <v>103</v>
      </c>
      <c r="AT31" s="38" t="s">
        <v>103</v>
      </c>
      <c r="AU31" s="54" t="s">
        <v>102</v>
      </c>
      <c r="AV31" s="58">
        <v>0</v>
      </c>
      <c r="AW31" s="58">
        <v>0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0</v>
      </c>
      <c r="BE31" s="58">
        <v>0</v>
      </c>
      <c r="BF31" s="30">
        <f t="shared" si="4"/>
        <v>92</v>
      </c>
    </row>
    <row r="32" spans="1:58" ht="12.75">
      <c r="A32" s="180"/>
      <c r="B32" s="178"/>
      <c r="C32" s="178"/>
      <c r="D32" s="40" t="s">
        <v>18</v>
      </c>
      <c r="E32" s="33">
        <v>1</v>
      </c>
      <c r="F32" s="33">
        <v>1</v>
      </c>
      <c r="G32" s="33">
        <v>1</v>
      </c>
      <c r="H32" s="33">
        <v>1</v>
      </c>
      <c r="I32" s="33">
        <v>1</v>
      </c>
      <c r="J32" s="33">
        <v>1</v>
      </c>
      <c r="K32" s="33">
        <v>1</v>
      </c>
      <c r="L32" s="33">
        <v>1</v>
      </c>
      <c r="M32" s="33">
        <v>1</v>
      </c>
      <c r="N32" s="33">
        <v>1</v>
      </c>
      <c r="O32" s="33">
        <v>1</v>
      </c>
      <c r="P32" s="33">
        <v>1</v>
      </c>
      <c r="Q32" s="33">
        <v>1</v>
      </c>
      <c r="R32" s="33">
        <v>1</v>
      </c>
      <c r="S32" s="33">
        <v>1</v>
      </c>
      <c r="T32" s="33">
        <v>1</v>
      </c>
      <c r="U32" s="55" t="s">
        <v>102</v>
      </c>
      <c r="V32" s="38">
        <v>0</v>
      </c>
      <c r="W32" s="38">
        <v>0</v>
      </c>
      <c r="X32" s="33">
        <v>2</v>
      </c>
      <c r="Y32" s="33">
        <v>2</v>
      </c>
      <c r="Z32" s="33">
        <v>2</v>
      </c>
      <c r="AA32" s="33">
        <v>2</v>
      </c>
      <c r="AB32" s="33">
        <v>2</v>
      </c>
      <c r="AC32" s="33">
        <v>2</v>
      </c>
      <c r="AD32" s="33">
        <v>2</v>
      </c>
      <c r="AE32" s="33">
        <v>2</v>
      </c>
      <c r="AF32" s="33">
        <v>2</v>
      </c>
      <c r="AG32" s="33">
        <v>2</v>
      </c>
      <c r="AH32" s="33">
        <v>2</v>
      </c>
      <c r="AI32" s="33">
        <v>2</v>
      </c>
      <c r="AJ32" s="33">
        <v>2</v>
      </c>
      <c r="AK32" s="33">
        <v>2</v>
      </c>
      <c r="AL32" s="33">
        <v>2</v>
      </c>
      <c r="AM32" s="60" t="s">
        <v>103</v>
      </c>
      <c r="AN32" s="60" t="s">
        <v>103</v>
      </c>
      <c r="AO32" s="60" t="s">
        <v>103</v>
      </c>
      <c r="AP32" s="60" t="s">
        <v>103</v>
      </c>
      <c r="AQ32" s="38" t="s">
        <v>103</v>
      </c>
      <c r="AR32" s="38" t="s">
        <v>103</v>
      </c>
      <c r="AS32" s="38" t="s">
        <v>103</v>
      </c>
      <c r="AT32" s="38" t="s">
        <v>103</v>
      </c>
      <c r="AU32" s="54" t="s">
        <v>102</v>
      </c>
      <c r="AV32" s="58">
        <v>0</v>
      </c>
      <c r="AW32" s="58">
        <v>0</v>
      </c>
      <c r="AX32" s="58">
        <v>0</v>
      </c>
      <c r="AY32" s="58">
        <v>0</v>
      </c>
      <c r="AZ32" s="58">
        <v>0</v>
      </c>
      <c r="BA32" s="58">
        <v>0</v>
      </c>
      <c r="BB32" s="58">
        <v>0</v>
      </c>
      <c r="BC32" s="58">
        <v>0</v>
      </c>
      <c r="BD32" s="58">
        <v>0</v>
      </c>
      <c r="BE32" s="58">
        <v>0</v>
      </c>
      <c r="BF32" s="30">
        <f t="shared" si="4"/>
        <v>46</v>
      </c>
    </row>
    <row r="33" spans="1:58" ht="12.75">
      <c r="A33" s="180"/>
      <c r="B33" s="147" t="s">
        <v>39</v>
      </c>
      <c r="C33" s="147" t="s">
        <v>129</v>
      </c>
      <c r="D33" s="40" t="s">
        <v>17</v>
      </c>
      <c r="E33" s="33">
        <v>2</v>
      </c>
      <c r="F33" s="33">
        <v>2</v>
      </c>
      <c r="G33" s="33">
        <v>2</v>
      </c>
      <c r="H33" s="33">
        <v>2</v>
      </c>
      <c r="I33" s="33">
        <v>2</v>
      </c>
      <c r="J33" s="33">
        <v>2</v>
      </c>
      <c r="K33" s="33">
        <v>2</v>
      </c>
      <c r="L33" s="33">
        <v>2</v>
      </c>
      <c r="M33" s="33">
        <v>2</v>
      </c>
      <c r="N33" s="33">
        <v>2</v>
      </c>
      <c r="O33" s="33">
        <v>2</v>
      </c>
      <c r="P33" s="33">
        <v>2</v>
      </c>
      <c r="Q33" s="33">
        <v>2</v>
      </c>
      <c r="R33" s="33">
        <v>2</v>
      </c>
      <c r="S33" s="33">
        <v>2</v>
      </c>
      <c r="T33" s="33">
        <v>2</v>
      </c>
      <c r="U33" s="55" t="s">
        <v>102</v>
      </c>
      <c r="V33" s="38">
        <v>0</v>
      </c>
      <c r="W33" s="38">
        <v>0</v>
      </c>
      <c r="X33" s="33">
        <v>3</v>
      </c>
      <c r="Y33" s="33">
        <v>3</v>
      </c>
      <c r="Z33" s="33">
        <v>3</v>
      </c>
      <c r="AA33" s="33">
        <v>3</v>
      </c>
      <c r="AB33" s="33">
        <v>3</v>
      </c>
      <c r="AC33" s="33">
        <v>3</v>
      </c>
      <c r="AD33" s="33">
        <v>3</v>
      </c>
      <c r="AE33" s="33">
        <v>3</v>
      </c>
      <c r="AF33" s="33">
        <v>3</v>
      </c>
      <c r="AG33" s="33">
        <v>3</v>
      </c>
      <c r="AH33" s="33">
        <v>3</v>
      </c>
      <c r="AI33" s="33">
        <v>3</v>
      </c>
      <c r="AJ33" s="33">
        <v>3</v>
      </c>
      <c r="AK33" s="33">
        <v>3</v>
      </c>
      <c r="AL33" s="33">
        <v>3</v>
      </c>
      <c r="AM33" s="60" t="s">
        <v>103</v>
      </c>
      <c r="AN33" s="60" t="s">
        <v>103</v>
      </c>
      <c r="AO33" s="60" t="s">
        <v>103</v>
      </c>
      <c r="AP33" s="60" t="s">
        <v>103</v>
      </c>
      <c r="AQ33" s="38" t="s">
        <v>103</v>
      </c>
      <c r="AR33" s="38" t="s">
        <v>103</v>
      </c>
      <c r="AS33" s="38" t="s">
        <v>103</v>
      </c>
      <c r="AT33" s="38" t="s">
        <v>103</v>
      </c>
      <c r="AU33" s="54" t="s">
        <v>102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30">
        <f t="shared" si="4"/>
        <v>77</v>
      </c>
    </row>
    <row r="34" spans="1:58" ht="12.75">
      <c r="A34" s="180"/>
      <c r="B34" s="147"/>
      <c r="C34" s="147"/>
      <c r="D34" s="40" t="s">
        <v>18</v>
      </c>
      <c r="E34" s="33">
        <v>1</v>
      </c>
      <c r="F34" s="33">
        <v>1</v>
      </c>
      <c r="G34" s="33">
        <v>1</v>
      </c>
      <c r="H34" s="33">
        <v>1</v>
      </c>
      <c r="I34" s="33">
        <v>1</v>
      </c>
      <c r="J34" s="33">
        <v>1</v>
      </c>
      <c r="K34" s="33">
        <v>1</v>
      </c>
      <c r="L34" s="33">
        <v>1</v>
      </c>
      <c r="M34" s="33">
        <v>1</v>
      </c>
      <c r="N34" s="33">
        <v>1</v>
      </c>
      <c r="O34" s="33">
        <v>1</v>
      </c>
      <c r="P34" s="33">
        <v>1</v>
      </c>
      <c r="Q34" s="33">
        <v>1</v>
      </c>
      <c r="R34" s="33">
        <v>1</v>
      </c>
      <c r="S34" s="33">
        <v>1</v>
      </c>
      <c r="T34" s="33">
        <v>1</v>
      </c>
      <c r="U34" s="55" t="s">
        <v>102</v>
      </c>
      <c r="V34" s="38">
        <v>0</v>
      </c>
      <c r="W34" s="38">
        <v>0</v>
      </c>
      <c r="X34" s="33">
        <v>1.5</v>
      </c>
      <c r="Y34" s="33">
        <v>1.5</v>
      </c>
      <c r="Z34" s="33">
        <v>1.5</v>
      </c>
      <c r="AA34" s="33">
        <v>1.5</v>
      </c>
      <c r="AB34" s="33">
        <v>1.5</v>
      </c>
      <c r="AC34" s="33">
        <v>1.5</v>
      </c>
      <c r="AD34" s="33">
        <v>1.5</v>
      </c>
      <c r="AE34" s="33">
        <v>1.5</v>
      </c>
      <c r="AF34" s="33">
        <v>1.5</v>
      </c>
      <c r="AG34" s="33">
        <v>1.5</v>
      </c>
      <c r="AH34" s="33">
        <v>1.5</v>
      </c>
      <c r="AI34" s="33">
        <v>1.5</v>
      </c>
      <c r="AJ34" s="33">
        <v>1.5</v>
      </c>
      <c r="AK34" s="33">
        <v>1.5</v>
      </c>
      <c r="AL34" s="33">
        <v>1.5</v>
      </c>
      <c r="AM34" s="60" t="s">
        <v>103</v>
      </c>
      <c r="AN34" s="60" t="s">
        <v>103</v>
      </c>
      <c r="AO34" s="60" t="s">
        <v>103</v>
      </c>
      <c r="AP34" s="60" t="s">
        <v>103</v>
      </c>
      <c r="AQ34" s="38" t="s">
        <v>103</v>
      </c>
      <c r="AR34" s="38" t="s">
        <v>103</v>
      </c>
      <c r="AS34" s="38" t="s">
        <v>103</v>
      </c>
      <c r="AT34" s="38" t="s">
        <v>103</v>
      </c>
      <c r="AU34" s="54" t="s">
        <v>102</v>
      </c>
      <c r="AV34" s="58">
        <v>0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  <c r="BD34" s="58">
        <v>0</v>
      </c>
      <c r="BE34" s="58">
        <v>0</v>
      </c>
      <c r="BF34" s="30">
        <f t="shared" si="4"/>
        <v>38.5</v>
      </c>
    </row>
    <row r="35" spans="1:58" ht="12.75">
      <c r="A35" s="180"/>
      <c r="B35" s="147" t="s">
        <v>139</v>
      </c>
      <c r="C35" s="142" t="s">
        <v>140</v>
      </c>
      <c r="D35" s="40" t="s">
        <v>17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55" t="s">
        <v>102</v>
      </c>
      <c r="V35" s="38">
        <v>0</v>
      </c>
      <c r="W35" s="38">
        <v>0</v>
      </c>
      <c r="X35" s="33">
        <v>6</v>
      </c>
      <c r="Y35" s="33">
        <v>6</v>
      </c>
      <c r="Z35" s="33">
        <v>6</v>
      </c>
      <c r="AA35" s="33">
        <v>6</v>
      </c>
      <c r="AB35" s="33">
        <v>6</v>
      </c>
      <c r="AC35" s="33">
        <v>6</v>
      </c>
      <c r="AD35" s="33">
        <v>6</v>
      </c>
      <c r="AE35" s="33">
        <v>6</v>
      </c>
      <c r="AF35" s="33">
        <v>6</v>
      </c>
      <c r="AG35" s="33">
        <v>6</v>
      </c>
      <c r="AH35" s="33">
        <v>6</v>
      </c>
      <c r="AI35" s="33">
        <v>6</v>
      </c>
      <c r="AJ35" s="33">
        <v>6</v>
      </c>
      <c r="AK35" s="33">
        <v>6</v>
      </c>
      <c r="AL35" s="33">
        <v>6</v>
      </c>
      <c r="AM35" s="60" t="s">
        <v>103</v>
      </c>
      <c r="AN35" s="60" t="s">
        <v>103</v>
      </c>
      <c r="AO35" s="60" t="s">
        <v>103</v>
      </c>
      <c r="AP35" s="60" t="s">
        <v>103</v>
      </c>
      <c r="AQ35" s="38" t="s">
        <v>103</v>
      </c>
      <c r="AR35" s="38" t="s">
        <v>103</v>
      </c>
      <c r="AS35" s="38" t="s">
        <v>103</v>
      </c>
      <c r="AT35" s="38" t="s">
        <v>103</v>
      </c>
      <c r="AU35" s="54" t="s">
        <v>102</v>
      </c>
      <c r="AV35" s="58">
        <v>0</v>
      </c>
      <c r="AW35" s="58">
        <v>0</v>
      </c>
      <c r="AX35" s="58">
        <v>0</v>
      </c>
      <c r="AY35" s="58">
        <v>0</v>
      </c>
      <c r="AZ35" s="58">
        <v>0</v>
      </c>
      <c r="BA35" s="58">
        <v>0</v>
      </c>
      <c r="BB35" s="58">
        <v>0</v>
      </c>
      <c r="BC35" s="58">
        <v>0</v>
      </c>
      <c r="BD35" s="58">
        <v>0</v>
      </c>
      <c r="BE35" s="58">
        <v>0</v>
      </c>
      <c r="BF35" s="30">
        <f>SUM(E35:BE35)</f>
        <v>90</v>
      </c>
    </row>
    <row r="36" spans="1:58" ht="12.75">
      <c r="A36" s="180"/>
      <c r="B36" s="147"/>
      <c r="C36" s="143"/>
      <c r="D36" s="40" t="s">
        <v>18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55" t="s">
        <v>102</v>
      </c>
      <c r="V36" s="38">
        <v>0</v>
      </c>
      <c r="W36" s="38">
        <v>0</v>
      </c>
      <c r="X36" s="33">
        <v>3</v>
      </c>
      <c r="Y36" s="33">
        <v>3</v>
      </c>
      <c r="Z36" s="33">
        <v>3</v>
      </c>
      <c r="AA36" s="33">
        <v>3</v>
      </c>
      <c r="AB36" s="33">
        <v>3</v>
      </c>
      <c r="AC36" s="33">
        <v>3</v>
      </c>
      <c r="AD36" s="33">
        <v>3</v>
      </c>
      <c r="AE36" s="33">
        <v>3</v>
      </c>
      <c r="AF36" s="33">
        <v>3</v>
      </c>
      <c r="AG36" s="33">
        <v>3</v>
      </c>
      <c r="AH36" s="33">
        <v>3</v>
      </c>
      <c r="AI36" s="33">
        <v>3</v>
      </c>
      <c r="AJ36" s="33">
        <v>3</v>
      </c>
      <c r="AK36" s="33">
        <v>3</v>
      </c>
      <c r="AL36" s="33">
        <v>3</v>
      </c>
      <c r="AM36" s="60" t="s">
        <v>103</v>
      </c>
      <c r="AN36" s="60" t="s">
        <v>103</v>
      </c>
      <c r="AO36" s="60" t="s">
        <v>103</v>
      </c>
      <c r="AP36" s="60" t="s">
        <v>103</v>
      </c>
      <c r="AQ36" s="38" t="s">
        <v>103</v>
      </c>
      <c r="AR36" s="38" t="s">
        <v>103</v>
      </c>
      <c r="AS36" s="38" t="s">
        <v>103</v>
      </c>
      <c r="AT36" s="38" t="s">
        <v>103</v>
      </c>
      <c r="AU36" s="54" t="s">
        <v>102</v>
      </c>
      <c r="AV36" s="58">
        <v>0</v>
      </c>
      <c r="AW36" s="58">
        <v>0</v>
      </c>
      <c r="AX36" s="58">
        <v>0</v>
      </c>
      <c r="AY36" s="58">
        <v>0</v>
      </c>
      <c r="AZ36" s="58">
        <v>0</v>
      </c>
      <c r="BA36" s="58">
        <v>0</v>
      </c>
      <c r="BB36" s="58">
        <v>0</v>
      </c>
      <c r="BC36" s="58">
        <v>0</v>
      </c>
      <c r="BD36" s="58">
        <v>0</v>
      </c>
      <c r="BE36" s="58">
        <v>0</v>
      </c>
      <c r="BF36" s="30">
        <f>SUM(E36:BE36)</f>
        <v>45</v>
      </c>
    </row>
    <row r="37" spans="1:58" ht="12.75" customHeight="1">
      <c r="A37" s="180"/>
      <c r="B37" s="147" t="s">
        <v>77</v>
      </c>
      <c r="C37" s="147" t="s">
        <v>40</v>
      </c>
      <c r="D37" s="40" t="s">
        <v>17</v>
      </c>
      <c r="E37" s="33">
        <v>2</v>
      </c>
      <c r="F37" s="33">
        <v>2</v>
      </c>
      <c r="G37" s="33">
        <v>2</v>
      </c>
      <c r="H37" s="33">
        <v>2</v>
      </c>
      <c r="I37" s="33">
        <v>2</v>
      </c>
      <c r="J37" s="33">
        <v>2</v>
      </c>
      <c r="K37" s="33">
        <v>2</v>
      </c>
      <c r="L37" s="33">
        <v>2</v>
      </c>
      <c r="M37" s="33">
        <v>2</v>
      </c>
      <c r="N37" s="33">
        <v>2</v>
      </c>
      <c r="O37" s="33">
        <v>2</v>
      </c>
      <c r="P37" s="33">
        <v>2</v>
      </c>
      <c r="Q37" s="33">
        <v>2</v>
      </c>
      <c r="R37" s="33">
        <v>2</v>
      </c>
      <c r="S37" s="33">
        <v>2</v>
      </c>
      <c r="T37" s="33">
        <v>2</v>
      </c>
      <c r="U37" s="55" t="s">
        <v>102</v>
      </c>
      <c r="V37" s="38">
        <v>0</v>
      </c>
      <c r="W37" s="38">
        <v>0</v>
      </c>
      <c r="X37" s="33">
        <v>2</v>
      </c>
      <c r="Y37" s="33">
        <v>2</v>
      </c>
      <c r="Z37" s="33">
        <v>2</v>
      </c>
      <c r="AA37" s="33">
        <v>2</v>
      </c>
      <c r="AB37" s="33">
        <v>2</v>
      </c>
      <c r="AC37" s="33">
        <v>2</v>
      </c>
      <c r="AD37" s="33">
        <v>2</v>
      </c>
      <c r="AE37" s="33">
        <v>2</v>
      </c>
      <c r="AF37" s="33">
        <v>2</v>
      </c>
      <c r="AG37" s="111">
        <v>3</v>
      </c>
      <c r="AH37" s="111">
        <v>3</v>
      </c>
      <c r="AI37" s="111">
        <v>3</v>
      </c>
      <c r="AJ37" s="111">
        <v>3</v>
      </c>
      <c r="AK37" s="111">
        <v>3</v>
      </c>
      <c r="AL37" s="111">
        <v>3</v>
      </c>
      <c r="AM37" s="60" t="s">
        <v>103</v>
      </c>
      <c r="AN37" s="60" t="s">
        <v>103</v>
      </c>
      <c r="AO37" s="60" t="s">
        <v>103</v>
      </c>
      <c r="AP37" s="60" t="s">
        <v>103</v>
      </c>
      <c r="AQ37" s="38" t="s">
        <v>103</v>
      </c>
      <c r="AR37" s="38" t="s">
        <v>103</v>
      </c>
      <c r="AS37" s="38" t="s">
        <v>103</v>
      </c>
      <c r="AT37" s="38" t="s">
        <v>103</v>
      </c>
      <c r="AU37" s="54" t="s">
        <v>102</v>
      </c>
      <c r="AV37" s="58">
        <v>0</v>
      </c>
      <c r="AW37" s="58">
        <v>0</v>
      </c>
      <c r="AX37" s="58">
        <v>0</v>
      </c>
      <c r="AY37" s="58">
        <v>0</v>
      </c>
      <c r="AZ37" s="58">
        <v>0</v>
      </c>
      <c r="BA37" s="58">
        <v>0</v>
      </c>
      <c r="BB37" s="58">
        <v>0</v>
      </c>
      <c r="BC37" s="58">
        <v>0</v>
      </c>
      <c r="BD37" s="58">
        <v>0</v>
      </c>
      <c r="BE37" s="58">
        <v>0</v>
      </c>
      <c r="BF37" s="30">
        <f t="shared" si="4"/>
        <v>68</v>
      </c>
    </row>
    <row r="38" spans="1:58" ht="12.75">
      <c r="A38" s="180"/>
      <c r="B38" s="147"/>
      <c r="C38" s="147"/>
      <c r="D38" s="40" t="s">
        <v>18</v>
      </c>
      <c r="E38" s="33">
        <v>1</v>
      </c>
      <c r="F38" s="33">
        <v>1</v>
      </c>
      <c r="G38" s="33">
        <v>1</v>
      </c>
      <c r="H38" s="33">
        <v>1</v>
      </c>
      <c r="I38" s="33">
        <v>1</v>
      </c>
      <c r="J38" s="33">
        <v>1</v>
      </c>
      <c r="K38" s="33">
        <v>1</v>
      </c>
      <c r="L38" s="33">
        <v>1</v>
      </c>
      <c r="M38" s="33">
        <v>1</v>
      </c>
      <c r="N38" s="33">
        <v>1</v>
      </c>
      <c r="O38" s="33">
        <v>1</v>
      </c>
      <c r="P38" s="33">
        <v>1</v>
      </c>
      <c r="Q38" s="33">
        <v>1</v>
      </c>
      <c r="R38" s="33">
        <v>1</v>
      </c>
      <c r="S38" s="33">
        <v>1</v>
      </c>
      <c r="T38" s="33">
        <v>1</v>
      </c>
      <c r="U38" s="55" t="s">
        <v>102</v>
      </c>
      <c r="V38" s="38">
        <v>0</v>
      </c>
      <c r="W38" s="38">
        <v>0</v>
      </c>
      <c r="X38" s="33">
        <v>1</v>
      </c>
      <c r="Y38" s="33">
        <v>1</v>
      </c>
      <c r="Z38" s="33">
        <v>1</v>
      </c>
      <c r="AA38" s="33">
        <v>1</v>
      </c>
      <c r="AB38" s="33">
        <v>1</v>
      </c>
      <c r="AC38" s="33">
        <v>1</v>
      </c>
      <c r="AD38" s="33">
        <v>1</v>
      </c>
      <c r="AE38" s="33">
        <v>1</v>
      </c>
      <c r="AF38" s="33">
        <v>1</v>
      </c>
      <c r="AG38" s="33">
        <v>1.5</v>
      </c>
      <c r="AH38" s="33">
        <v>1.5</v>
      </c>
      <c r="AI38" s="33">
        <v>1.5</v>
      </c>
      <c r="AJ38" s="33">
        <v>1.5</v>
      </c>
      <c r="AK38" s="33">
        <v>1.5</v>
      </c>
      <c r="AL38" s="33">
        <v>1.5</v>
      </c>
      <c r="AM38" s="60" t="s">
        <v>103</v>
      </c>
      <c r="AN38" s="60" t="s">
        <v>103</v>
      </c>
      <c r="AO38" s="60" t="s">
        <v>103</v>
      </c>
      <c r="AP38" s="60" t="s">
        <v>103</v>
      </c>
      <c r="AQ38" s="38" t="s">
        <v>103</v>
      </c>
      <c r="AR38" s="38" t="s">
        <v>103</v>
      </c>
      <c r="AS38" s="38" t="s">
        <v>103</v>
      </c>
      <c r="AT38" s="38" t="s">
        <v>103</v>
      </c>
      <c r="AU38" s="54" t="s">
        <v>102</v>
      </c>
      <c r="AV38" s="58">
        <v>0</v>
      </c>
      <c r="AW38" s="58">
        <v>0</v>
      </c>
      <c r="AX38" s="58">
        <v>0</v>
      </c>
      <c r="AY38" s="58">
        <v>0</v>
      </c>
      <c r="AZ38" s="58">
        <v>0</v>
      </c>
      <c r="BA38" s="58">
        <v>0</v>
      </c>
      <c r="BB38" s="58">
        <v>0</v>
      </c>
      <c r="BC38" s="58">
        <v>0</v>
      </c>
      <c r="BD38" s="58">
        <v>0</v>
      </c>
      <c r="BE38" s="58">
        <v>0</v>
      </c>
      <c r="BF38" s="30">
        <f t="shared" si="4"/>
        <v>34</v>
      </c>
    </row>
    <row r="39" spans="1:58" s="8" customFormat="1" ht="12.75">
      <c r="A39" s="180"/>
      <c r="B39" s="182" t="s">
        <v>41</v>
      </c>
      <c r="C39" s="182" t="s">
        <v>131</v>
      </c>
      <c r="D39" s="120" t="s">
        <v>17</v>
      </c>
      <c r="E39" s="64">
        <f>E41+E43</f>
        <v>8</v>
      </c>
      <c r="F39" s="64">
        <f aca="true" t="shared" si="20" ref="F39:T39">F41+F43</f>
        <v>8</v>
      </c>
      <c r="G39" s="64">
        <f t="shared" si="20"/>
        <v>8</v>
      </c>
      <c r="H39" s="64">
        <f t="shared" si="20"/>
        <v>8</v>
      </c>
      <c r="I39" s="64">
        <f t="shared" si="20"/>
        <v>8</v>
      </c>
      <c r="J39" s="64">
        <f t="shared" si="20"/>
        <v>8</v>
      </c>
      <c r="K39" s="64">
        <f t="shared" si="20"/>
        <v>8</v>
      </c>
      <c r="L39" s="64">
        <f t="shared" si="20"/>
        <v>8</v>
      </c>
      <c r="M39" s="64">
        <f t="shared" si="20"/>
        <v>8</v>
      </c>
      <c r="N39" s="64">
        <f t="shared" si="20"/>
        <v>8</v>
      </c>
      <c r="O39" s="64">
        <f t="shared" si="20"/>
        <v>8</v>
      </c>
      <c r="P39" s="64">
        <f t="shared" si="20"/>
        <v>8</v>
      </c>
      <c r="Q39" s="64">
        <f t="shared" si="20"/>
        <v>8</v>
      </c>
      <c r="R39" s="64">
        <f t="shared" si="20"/>
        <v>8</v>
      </c>
      <c r="S39" s="64">
        <f t="shared" si="20"/>
        <v>8</v>
      </c>
      <c r="T39" s="64">
        <f t="shared" si="20"/>
        <v>8</v>
      </c>
      <c r="U39" s="64" t="s">
        <v>102</v>
      </c>
      <c r="V39" s="64">
        <v>0</v>
      </c>
      <c r="W39" s="64">
        <v>0</v>
      </c>
      <c r="X39" s="64">
        <f aca="true" t="shared" si="21" ref="X39:AL39">X41+X43</f>
        <v>8</v>
      </c>
      <c r="Y39" s="64">
        <f t="shared" si="21"/>
        <v>8</v>
      </c>
      <c r="Z39" s="64">
        <f t="shared" si="21"/>
        <v>8</v>
      </c>
      <c r="AA39" s="64">
        <f t="shared" si="21"/>
        <v>8</v>
      </c>
      <c r="AB39" s="64">
        <f t="shared" si="21"/>
        <v>8</v>
      </c>
      <c r="AC39" s="64">
        <f t="shared" si="21"/>
        <v>8</v>
      </c>
      <c r="AD39" s="64">
        <f t="shared" si="21"/>
        <v>8</v>
      </c>
      <c r="AE39" s="64">
        <f t="shared" si="21"/>
        <v>8</v>
      </c>
      <c r="AF39" s="64">
        <f t="shared" si="21"/>
        <v>8</v>
      </c>
      <c r="AG39" s="64">
        <f t="shared" si="21"/>
        <v>8</v>
      </c>
      <c r="AH39" s="64">
        <f t="shared" si="21"/>
        <v>8</v>
      </c>
      <c r="AI39" s="64">
        <f t="shared" si="21"/>
        <v>8</v>
      </c>
      <c r="AJ39" s="64">
        <f t="shared" si="21"/>
        <v>8</v>
      </c>
      <c r="AK39" s="64">
        <f t="shared" si="21"/>
        <v>8</v>
      </c>
      <c r="AL39" s="64">
        <f t="shared" si="21"/>
        <v>8</v>
      </c>
      <c r="AM39" s="64">
        <f>SUM(AM45:AM46)</f>
        <v>36</v>
      </c>
      <c r="AN39" s="64">
        <f aca="true" t="shared" si="22" ref="AN39:AT39">SUM(AN45:AN46)</f>
        <v>36</v>
      </c>
      <c r="AO39" s="64">
        <f t="shared" si="22"/>
        <v>36</v>
      </c>
      <c r="AP39" s="64">
        <f t="shared" si="22"/>
        <v>36</v>
      </c>
      <c r="AQ39" s="64">
        <f t="shared" si="22"/>
        <v>0</v>
      </c>
      <c r="AR39" s="64">
        <f t="shared" si="22"/>
        <v>0</v>
      </c>
      <c r="AS39" s="64">
        <f t="shared" si="22"/>
        <v>0</v>
      </c>
      <c r="AT39" s="64">
        <f t="shared" si="22"/>
        <v>0</v>
      </c>
      <c r="AU39" s="64" t="s">
        <v>102</v>
      </c>
      <c r="AV39" s="64">
        <v>0</v>
      </c>
      <c r="AW39" s="64">
        <v>0</v>
      </c>
      <c r="AX39" s="64">
        <v>0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  <c r="BD39" s="64">
        <v>0</v>
      </c>
      <c r="BE39" s="64">
        <v>0</v>
      </c>
      <c r="BF39" s="64">
        <f t="shared" si="4"/>
        <v>392</v>
      </c>
    </row>
    <row r="40" spans="1:58" s="8" customFormat="1" ht="15.75" customHeight="1">
      <c r="A40" s="180"/>
      <c r="B40" s="182"/>
      <c r="C40" s="182"/>
      <c r="D40" s="120" t="s">
        <v>18</v>
      </c>
      <c r="E40" s="64">
        <f>E42+E44</f>
        <v>4</v>
      </c>
      <c r="F40" s="64">
        <f aca="true" t="shared" si="23" ref="F40:T40">F42+F44</f>
        <v>4</v>
      </c>
      <c r="G40" s="64">
        <f t="shared" si="23"/>
        <v>4</v>
      </c>
      <c r="H40" s="64">
        <f t="shared" si="23"/>
        <v>4</v>
      </c>
      <c r="I40" s="64">
        <f t="shared" si="23"/>
        <v>4</v>
      </c>
      <c r="J40" s="64">
        <f t="shared" si="23"/>
        <v>4</v>
      </c>
      <c r="K40" s="64">
        <f t="shared" si="23"/>
        <v>4</v>
      </c>
      <c r="L40" s="64">
        <f t="shared" si="23"/>
        <v>4</v>
      </c>
      <c r="M40" s="64">
        <f t="shared" si="23"/>
        <v>4</v>
      </c>
      <c r="N40" s="64">
        <f t="shared" si="23"/>
        <v>4</v>
      </c>
      <c r="O40" s="64">
        <f t="shared" si="23"/>
        <v>4</v>
      </c>
      <c r="P40" s="64">
        <f t="shared" si="23"/>
        <v>4</v>
      </c>
      <c r="Q40" s="64">
        <f t="shared" si="23"/>
        <v>4</v>
      </c>
      <c r="R40" s="64">
        <f t="shared" si="23"/>
        <v>4</v>
      </c>
      <c r="S40" s="64">
        <f t="shared" si="23"/>
        <v>4</v>
      </c>
      <c r="T40" s="64">
        <f t="shared" si="23"/>
        <v>4</v>
      </c>
      <c r="U40" s="64" t="s">
        <v>102</v>
      </c>
      <c r="V40" s="64">
        <v>0</v>
      </c>
      <c r="W40" s="64">
        <v>0</v>
      </c>
      <c r="X40" s="64">
        <f aca="true" t="shared" si="24" ref="X40:AL40">X42+X44</f>
        <v>4</v>
      </c>
      <c r="Y40" s="64">
        <f t="shared" si="24"/>
        <v>4</v>
      </c>
      <c r="Z40" s="64">
        <f t="shared" si="24"/>
        <v>4</v>
      </c>
      <c r="AA40" s="64">
        <f t="shared" si="24"/>
        <v>4</v>
      </c>
      <c r="AB40" s="64">
        <f t="shared" si="24"/>
        <v>4</v>
      </c>
      <c r="AC40" s="64">
        <f t="shared" si="24"/>
        <v>4</v>
      </c>
      <c r="AD40" s="64">
        <f t="shared" si="24"/>
        <v>4</v>
      </c>
      <c r="AE40" s="64">
        <f t="shared" si="24"/>
        <v>4</v>
      </c>
      <c r="AF40" s="64">
        <f t="shared" si="24"/>
        <v>4</v>
      </c>
      <c r="AG40" s="64">
        <f t="shared" si="24"/>
        <v>4</v>
      </c>
      <c r="AH40" s="64">
        <f t="shared" si="24"/>
        <v>4</v>
      </c>
      <c r="AI40" s="64">
        <f t="shared" si="24"/>
        <v>4</v>
      </c>
      <c r="AJ40" s="64">
        <f t="shared" si="24"/>
        <v>4</v>
      </c>
      <c r="AK40" s="64">
        <f t="shared" si="24"/>
        <v>4</v>
      </c>
      <c r="AL40" s="64">
        <f t="shared" si="24"/>
        <v>4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f>SUM(AT45,AT46)</f>
        <v>0</v>
      </c>
      <c r="AU40" s="64" t="s">
        <v>102</v>
      </c>
      <c r="AV40" s="64">
        <v>0</v>
      </c>
      <c r="AW40" s="64">
        <v>0</v>
      </c>
      <c r="AX40" s="64">
        <v>0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  <c r="BD40" s="64">
        <v>0</v>
      </c>
      <c r="BE40" s="64">
        <v>0</v>
      </c>
      <c r="BF40" s="64">
        <f t="shared" si="4"/>
        <v>124</v>
      </c>
    </row>
    <row r="41" spans="1:58" ht="12.75">
      <c r="A41" s="180"/>
      <c r="B41" s="178" t="s">
        <v>42</v>
      </c>
      <c r="C41" s="178" t="s">
        <v>132</v>
      </c>
      <c r="D41" s="43" t="s">
        <v>17</v>
      </c>
      <c r="E41" s="10">
        <v>4</v>
      </c>
      <c r="F41" s="10">
        <v>4</v>
      </c>
      <c r="G41" s="10">
        <v>4</v>
      </c>
      <c r="H41" s="10">
        <v>4</v>
      </c>
      <c r="I41" s="10">
        <v>4</v>
      </c>
      <c r="J41" s="10">
        <v>4</v>
      </c>
      <c r="K41" s="10">
        <v>4</v>
      </c>
      <c r="L41" s="10">
        <v>4</v>
      </c>
      <c r="M41" s="10">
        <v>4</v>
      </c>
      <c r="N41" s="10">
        <v>4</v>
      </c>
      <c r="O41" s="10">
        <v>4</v>
      </c>
      <c r="P41" s="10">
        <v>4</v>
      </c>
      <c r="Q41" s="10">
        <v>4</v>
      </c>
      <c r="R41" s="10">
        <v>4</v>
      </c>
      <c r="S41" s="10">
        <v>4</v>
      </c>
      <c r="T41" s="10">
        <v>4</v>
      </c>
      <c r="U41" s="56" t="s">
        <v>102</v>
      </c>
      <c r="V41" s="35">
        <v>0</v>
      </c>
      <c r="W41" s="35">
        <v>0</v>
      </c>
      <c r="X41" s="33">
        <v>2</v>
      </c>
      <c r="Y41" s="33">
        <v>2</v>
      </c>
      <c r="Z41" s="33">
        <v>2</v>
      </c>
      <c r="AA41" s="33">
        <v>2</v>
      </c>
      <c r="AB41" s="33">
        <v>2</v>
      </c>
      <c r="AC41" s="33">
        <v>2</v>
      </c>
      <c r="AD41" s="33">
        <v>2</v>
      </c>
      <c r="AE41" s="33">
        <v>2</v>
      </c>
      <c r="AF41" s="33">
        <v>2</v>
      </c>
      <c r="AG41" s="33">
        <v>2</v>
      </c>
      <c r="AH41" s="33">
        <v>2</v>
      </c>
      <c r="AI41" s="33">
        <v>2</v>
      </c>
      <c r="AJ41" s="33">
        <v>2</v>
      </c>
      <c r="AK41" s="33">
        <v>2</v>
      </c>
      <c r="AL41" s="33">
        <v>2</v>
      </c>
      <c r="AM41" s="60" t="s">
        <v>103</v>
      </c>
      <c r="AN41" s="60" t="s">
        <v>103</v>
      </c>
      <c r="AO41" s="60" t="s">
        <v>103</v>
      </c>
      <c r="AP41" s="60" t="s">
        <v>103</v>
      </c>
      <c r="AQ41" s="35" t="s">
        <v>103</v>
      </c>
      <c r="AR41" s="35" t="s">
        <v>103</v>
      </c>
      <c r="AS41" s="35" t="s">
        <v>103</v>
      </c>
      <c r="AT41" s="35" t="s">
        <v>103</v>
      </c>
      <c r="AU41" s="54" t="s">
        <v>102</v>
      </c>
      <c r="AV41" s="58">
        <v>0</v>
      </c>
      <c r="AW41" s="58">
        <v>0</v>
      </c>
      <c r="AX41" s="58">
        <v>0</v>
      </c>
      <c r="AY41" s="58">
        <v>0</v>
      </c>
      <c r="AZ41" s="58">
        <v>0</v>
      </c>
      <c r="BA41" s="58">
        <v>0</v>
      </c>
      <c r="BB41" s="58">
        <v>0</v>
      </c>
      <c r="BC41" s="58">
        <v>0</v>
      </c>
      <c r="BD41" s="58">
        <v>0</v>
      </c>
      <c r="BE41" s="58">
        <v>0</v>
      </c>
      <c r="BF41" s="30">
        <f t="shared" si="4"/>
        <v>94</v>
      </c>
    </row>
    <row r="42" spans="1:58" ht="12.75">
      <c r="A42" s="180"/>
      <c r="B42" s="178"/>
      <c r="C42" s="178"/>
      <c r="D42" s="40" t="s">
        <v>18</v>
      </c>
      <c r="E42" s="10">
        <v>2</v>
      </c>
      <c r="F42" s="10">
        <v>2</v>
      </c>
      <c r="G42" s="10">
        <v>2</v>
      </c>
      <c r="H42" s="10">
        <v>2</v>
      </c>
      <c r="I42" s="10">
        <v>2</v>
      </c>
      <c r="J42" s="10">
        <v>2</v>
      </c>
      <c r="K42" s="10">
        <v>2</v>
      </c>
      <c r="L42" s="10">
        <v>2</v>
      </c>
      <c r="M42" s="10">
        <v>2</v>
      </c>
      <c r="N42" s="10">
        <v>2</v>
      </c>
      <c r="O42" s="10">
        <v>2</v>
      </c>
      <c r="P42" s="10">
        <v>2</v>
      </c>
      <c r="Q42" s="10">
        <v>2</v>
      </c>
      <c r="R42" s="10">
        <v>2</v>
      </c>
      <c r="S42" s="10">
        <v>2</v>
      </c>
      <c r="T42" s="10">
        <v>2</v>
      </c>
      <c r="U42" s="56" t="s">
        <v>102</v>
      </c>
      <c r="V42" s="35">
        <v>0</v>
      </c>
      <c r="W42" s="35">
        <v>0</v>
      </c>
      <c r="X42" s="33">
        <v>1</v>
      </c>
      <c r="Y42" s="33">
        <v>1</v>
      </c>
      <c r="Z42" s="33">
        <v>1</v>
      </c>
      <c r="AA42" s="33">
        <v>1</v>
      </c>
      <c r="AB42" s="33">
        <v>1</v>
      </c>
      <c r="AC42" s="33">
        <v>1</v>
      </c>
      <c r="AD42" s="33">
        <v>1</v>
      </c>
      <c r="AE42" s="33">
        <v>1</v>
      </c>
      <c r="AF42" s="33">
        <v>1</v>
      </c>
      <c r="AG42" s="33">
        <v>1</v>
      </c>
      <c r="AH42" s="33">
        <v>1</v>
      </c>
      <c r="AI42" s="33">
        <v>1</v>
      </c>
      <c r="AJ42" s="33">
        <v>1</v>
      </c>
      <c r="AK42" s="33">
        <v>1</v>
      </c>
      <c r="AL42" s="33">
        <v>1</v>
      </c>
      <c r="AM42" s="60" t="s">
        <v>103</v>
      </c>
      <c r="AN42" s="60" t="s">
        <v>103</v>
      </c>
      <c r="AO42" s="60" t="s">
        <v>103</v>
      </c>
      <c r="AP42" s="60" t="s">
        <v>103</v>
      </c>
      <c r="AQ42" s="35" t="s">
        <v>103</v>
      </c>
      <c r="AR42" s="35" t="s">
        <v>103</v>
      </c>
      <c r="AS42" s="35" t="s">
        <v>103</v>
      </c>
      <c r="AT42" s="35" t="s">
        <v>103</v>
      </c>
      <c r="AU42" s="54" t="s">
        <v>102</v>
      </c>
      <c r="AV42" s="58">
        <v>0</v>
      </c>
      <c r="AW42" s="58">
        <v>0</v>
      </c>
      <c r="AX42" s="58">
        <v>0</v>
      </c>
      <c r="AY42" s="58">
        <v>0</v>
      </c>
      <c r="AZ42" s="58">
        <v>0</v>
      </c>
      <c r="BA42" s="58">
        <v>0</v>
      </c>
      <c r="BB42" s="58">
        <v>0</v>
      </c>
      <c r="BC42" s="58">
        <v>0</v>
      </c>
      <c r="BD42" s="58">
        <v>0</v>
      </c>
      <c r="BE42" s="58">
        <v>0</v>
      </c>
      <c r="BF42" s="30">
        <f t="shared" si="4"/>
        <v>47</v>
      </c>
    </row>
    <row r="43" spans="1:58" ht="12.75">
      <c r="A43" s="180"/>
      <c r="B43" s="178" t="s">
        <v>94</v>
      </c>
      <c r="C43" s="178" t="s">
        <v>133</v>
      </c>
      <c r="D43" s="40" t="s">
        <v>17</v>
      </c>
      <c r="E43" s="10">
        <v>4</v>
      </c>
      <c r="F43" s="10">
        <v>4</v>
      </c>
      <c r="G43" s="10">
        <v>4</v>
      </c>
      <c r="H43" s="10">
        <v>4</v>
      </c>
      <c r="I43" s="10">
        <v>4</v>
      </c>
      <c r="J43" s="10">
        <v>4</v>
      </c>
      <c r="K43" s="10">
        <v>4</v>
      </c>
      <c r="L43" s="10">
        <v>4</v>
      </c>
      <c r="M43" s="10">
        <v>4</v>
      </c>
      <c r="N43" s="10">
        <v>4</v>
      </c>
      <c r="O43" s="10">
        <v>4</v>
      </c>
      <c r="P43" s="10">
        <v>4</v>
      </c>
      <c r="Q43" s="10">
        <v>4</v>
      </c>
      <c r="R43" s="10">
        <v>4</v>
      </c>
      <c r="S43" s="10">
        <v>4</v>
      </c>
      <c r="T43" s="10">
        <v>4</v>
      </c>
      <c r="U43" s="56" t="s">
        <v>102</v>
      </c>
      <c r="V43" s="35">
        <v>0</v>
      </c>
      <c r="W43" s="35">
        <v>0</v>
      </c>
      <c r="X43" s="31">
        <v>6</v>
      </c>
      <c r="Y43" s="31">
        <v>6</v>
      </c>
      <c r="Z43" s="31">
        <v>6</v>
      </c>
      <c r="AA43" s="31">
        <v>6</v>
      </c>
      <c r="AB43" s="31">
        <v>6</v>
      </c>
      <c r="AC43" s="31">
        <v>6</v>
      </c>
      <c r="AD43" s="31">
        <v>6</v>
      </c>
      <c r="AE43" s="31">
        <v>6</v>
      </c>
      <c r="AF43" s="31">
        <v>6</v>
      </c>
      <c r="AG43" s="31">
        <v>6</v>
      </c>
      <c r="AH43" s="31">
        <v>6</v>
      </c>
      <c r="AI43" s="31">
        <v>6</v>
      </c>
      <c r="AJ43" s="31">
        <v>6</v>
      </c>
      <c r="AK43" s="31">
        <v>6</v>
      </c>
      <c r="AL43" s="31">
        <v>6</v>
      </c>
      <c r="AM43" s="60" t="s">
        <v>103</v>
      </c>
      <c r="AN43" s="60" t="s">
        <v>103</v>
      </c>
      <c r="AO43" s="60" t="s">
        <v>103</v>
      </c>
      <c r="AP43" s="60" t="s">
        <v>103</v>
      </c>
      <c r="AQ43" s="35" t="s">
        <v>103</v>
      </c>
      <c r="AR43" s="35" t="s">
        <v>103</v>
      </c>
      <c r="AS43" s="35" t="s">
        <v>103</v>
      </c>
      <c r="AT43" s="35" t="s">
        <v>103</v>
      </c>
      <c r="AU43" s="54" t="s">
        <v>102</v>
      </c>
      <c r="AV43" s="58">
        <v>0</v>
      </c>
      <c r="AW43" s="58">
        <v>0</v>
      </c>
      <c r="AX43" s="58">
        <v>0</v>
      </c>
      <c r="AY43" s="58">
        <v>0</v>
      </c>
      <c r="AZ43" s="58">
        <v>0</v>
      </c>
      <c r="BA43" s="58">
        <v>0</v>
      </c>
      <c r="BB43" s="58">
        <v>0</v>
      </c>
      <c r="BC43" s="58">
        <v>0</v>
      </c>
      <c r="BD43" s="58">
        <v>0</v>
      </c>
      <c r="BE43" s="58">
        <v>0</v>
      </c>
      <c r="BF43" s="30">
        <f>SUM(E43:BE43)</f>
        <v>154</v>
      </c>
    </row>
    <row r="44" spans="1:58" ht="12.75">
      <c r="A44" s="180"/>
      <c r="B44" s="178"/>
      <c r="C44" s="178"/>
      <c r="D44" s="40" t="s">
        <v>18</v>
      </c>
      <c r="E44" s="10">
        <v>2</v>
      </c>
      <c r="F44" s="10">
        <v>2</v>
      </c>
      <c r="G44" s="10">
        <v>2</v>
      </c>
      <c r="H44" s="10">
        <v>2</v>
      </c>
      <c r="I44" s="10">
        <v>2</v>
      </c>
      <c r="J44" s="10">
        <v>2</v>
      </c>
      <c r="K44" s="10">
        <v>2</v>
      </c>
      <c r="L44" s="10">
        <v>2</v>
      </c>
      <c r="M44" s="10">
        <v>2</v>
      </c>
      <c r="N44" s="10">
        <v>2</v>
      </c>
      <c r="O44" s="10">
        <v>2</v>
      </c>
      <c r="P44" s="10">
        <v>2</v>
      </c>
      <c r="Q44" s="10">
        <v>2</v>
      </c>
      <c r="R44" s="10">
        <v>2</v>
      </c>
      <c r="S44" s="10">
        <v>2</v>
      </c>
      <c r="T44" s="10">
        <v>2</v>
      </c>
      <c r="U44" s="56" t="s">
        <v>102</v>
      </c>
      <c r="V44" s="35">
        <v>0</v>
      </c>
      <c r="W44" s="35">
        <v>0</v>
      </c>
      <c r="X44" s="31">
        <v>3</v>
      </c>
      <c r="Y44" s="31">
        <v>3</v>
      </c>
      <c r="Z44" s="31">
        <v>3</v>
      </c>
      <c r="AA44" s="31">
        <v>3</v>
      </c>
      <c r="AB44" s="31">
        <v>3</v>
      </c>
      <c r="AC44" s="31">
        <v>3</v>
      </c>
      <c r="AD44" s="31">
        <v>3</v>
      </c>
      <c r="AE44" s="31">
        <v>3</v>
      </c>
      <c r="AF44" s="31">
        <v>3</v>
      </c>
      <c r="AG44" s="31">
        <v>3</v>
      </c>
      <c r="AH44" s="31">
        <v>3</v>
      </c>
      <c r="AI44" s="31">
        <v>3</v>
      </c>
      <c r="AJ44" s="31">
        <v>3</v>
      </c>
      <c r="AK44" s="31">
        <v>3</v>
      </c>
      <c r="AL44" s="31">
        <v>3</v>
      </c>
      <c r="AM44" s="60" t="s">
        <v>103</v>
      </c>
      <c r="AN44" s="60" t="s">
        <v>103</v>
      </c>
      <c r="AO44" s="60" t="s">
        <v>103</v>
      </c>
      <c r="AP44" s="60" t="s">
        <v>103</v>
      </c>
      <c r="AQ44" s="35" t="s">
        <v>103</v>
      </c>
      <c r="AR44" s="35" t="s">
        <v>103</v>
      </c>
      <c r="AS44" s="35" t="s">
        <v>103</v>
      </c>
      <c r="AT44" s="35" t="s">
        <v>103</v>
      </c>
      <c r="AU44" s="54" t="s">
        <v>102</v>
      </c>
      <c r="AV44" s="58">
        <v>0</v>
      </c>
      <c r="AW44" s="58">
        <v>0</v>
      </c>
      <c r="AX44" s="58">
        <v>0</v>
      </c>
      <c r="AY44" s="58">
        <v>0</v>
      </c>
      <c r="AZ44" s="58">
        <v>0</v>
      </c>
      <c r="BA44" s="58">
        <v>0</v>
      </c>
      <c r="BB44" s="58">
        <v>0</v>
      </c>
      <c r="BC44" s="58">
        <v>0</v>
      </c>
      <c r="BD44" s="58">
        <v>0</v>
      </c>
      <c r="BE44" s="58">
        <v>0</v>
      </c>
      <c r="BF44" s="30">
        <f>SUM(E44:BE44)</f>
        <v>77</v>
      </c>
    </row>
    <row r="45" spans="1:58" ht="12.75">
      <c r="A45" s="180"/>
      <c r="B45" s="74" t="s">
        <v>111</v>
      </c>
      <c r="C45" s="107" t="s">
        <v>151</v>
      </c>
      <c r="D45" s="40" t="s">
        <v>17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56" t="s">
        <v>102</v>
      </c>
      <c r="V45" s="35">
        <v>0</v>
      </c>
      <c r="W45" s="35">
        <v>0</v>
      </c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90">
        <v>36</v>
      </c>
      <c r="AN45" s="90">
        <v>36</v>
      </c>
      <c r="AO45" s="60" t="s">
        <v>103</v>
      </c>
      <c r="AP45" s="60" t="s">
        <v>103</v>
      </c>
      <c r="AQ45" s="35" t="s">
        <v>103</v>
      </c>
      <c r="AR45" s="35" t="s">
        <v>103</v>
      </c>
      <c r="AS45" s="35" t="s">
        <v>103</v>
      </c>
      <c r="AT45" s="35" t="s">
        <v>103</v>
      </c>
      <c r="AU45" s="54" t="s">
        <v>102</v>
      </c>
      <c r="AV45" s="58">
        <v>0</v>
      </c>
      <c r="AW45" s="58">
        <v>0</v>
      </c>
      <c r="AX45" s="58">
        <v>0</v>
      </c>
      <c r="AY45" s="58">
        <v>0</v>
      </c>
      <c r="AZ45" s="58">
        <v>0</v>
      </c>
      <c r="BA45" s="58">
        <v>0</v>
      </c>
      <c r="BB45" s="58">
        <v>0</v>
      </c>
      <c r="BC45" s="58">
        <v>0</v>
      </c>
      <c r="BD45" s="58">
        <v>0</v>
      </c>
      <c r="BE45" s="58">
        <v>0</v>
      </c>
      <c r="BF45" s="30">
        <f>SUM(E45:BE45)</f>
        <v>72</v>
      </c>
    </row>
    <row r="46" spans="1:58" ht="12.75">
      <c r="A46" s="180"/>
      <c r="B46" s="74" t="s">
        <v>95</v>
      </c>
      <c r="C46" s="107" t="s">
        <v>152</v>
      </c>
      <c r="D46" s="40" t="s">
        <v>17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56" t="s">
        <v>102</v>
      </c>
      <c r="V46" s="35">
        <v>0</v>
      </c>
      <c r="W46" s="35">
        <v>0</v>
      </c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60" t="s">
        <v>103</v>
      </c>
      <c r="AN46" s="60" t="s">
        <v>103</v>
      </c>
      <c r="AO46" s="90">
        <v>36</v>
      </c>
      <c r="AP46" s="90">
        <v>36</v>
      </c>
      <c r="AQ46" s="35" t="s">
        <v>103</v>
      </c>
      <c r="AR46" s="35" t="s">
        <v>103</v>
      </c>
      <c r="AS46" s="35" t="s">
        <v>103</v>
      </c>
      <c r="AT46" s="35" t="s">
        <v>103</v>
      </c>
      <c r="AU46" s="54" t="s">
        <v>102</v>
      </c>
      <c r="AV46" s="58">
        <v>0</v>
      </c>
      <c r="AW46" s="58">
        <v>0</v>
      </c>
      <c r="AX46" s="58">
        <v>0</v>
      </c>
      <c r="AY46" s="58">
        <v>0</v>
      </c>
      <c r="AZ46" s="58">
        <v>0</v>
      </c>
      <c r="BA46" s="58">
        <v>0</v>
      </c>
      <c r="BB46" s="58">
        <v>0</v>
      </c>
      <c r="BC46" s="58">
        <v>0</v>
      </c>
      <c r="BD46" s="58">
        <v>0</v>
      </c>
      <c r="BE46" s="58">
        <v>0</v>
      </c>
      <c r="BF46" s="30">
        <f>SUM(E46:BE46)</f>
        <v>72</v>
      </c>
    </row>
    <row r="47" spans="1:58" s="8" customFormat="1" ht="12.75" customHeight="1">
      <c r="A47" s="180"/>
      <c r="B47" s="176" t="s">
        <v>43</v>
      </c>
      <c r="C47" s="145" t="s">
        <v>134</v>
      </c>
      <c r="D47" s="93" t="s">
        <v>17</v>
      </c>
      <c r="E47" s="64">
        <f>SUM(E49,)</f>
        <v>0</v>
      </c>
      <c r="F47" s="64">
        <f aca="true" t="shared" si="25" ref="F47:T47">SUM(F49,)</f>
        <v>0</v>
      </c>
      <c r="G47" s="64">
        <f t="shared" si="25"/>
        <v>0</v>
      </c>
      <c r="H47" s="64">
        <f t="shared" si="25"/>
        <v>0</v>
      </c>
      <c r="I47" s="64">
        <f t="shared" si="25"/>
        <v>0</v>
      </c>
      <c r="J47" s="64">
        <f t="shared" si="25"/>
        <v>0</v>
      </c>
      <c r="K47" s="64">
        <f t="shared" si="25"/>
        <v>0</v>
      </c>
      <c r="L47" s="64">
        <f t="shared" si="25"/>
        <v>0</v>
      </c>
      <c r="M47" s="64">
        <f t="shared" si="25"/>
        <v>0</v>
      </c>
      <c r="N47" s="64">
        <f t="shared" si="25"/>
        <v>0</v>
      </c>
      <c r="O47" s="64">
        <f t="shared" si="25"/>
        <v>0</v>
      </c>
      <c r="P47" s="64">
        <f t="shared" si="25"/>
        <v>0</v>
      </c>
      <c r="Q47" s="64">
        <f t="shared" si="25"/>
        <v>0</v>
      </c>
      <c r="R47" s="64">
        <f t="shared" si="25"/>
        <v>0</v>
      </c>
      <c r="S47" s="64">
        <f t="shared" si="25"/>
        <v>0</v>
      </c>
      <c r="T47" s="64">
        <f t="shared" si="25"/>
        <v>0</v>
      </c>
      <c r="U47" s="64" t="s">
        <v>102</v>
      </c>
      <c r="V47" s="64">
        <v>0</v>
      </c>
      <c r="W47" s="64">
        <v>0</v>
      </c>
      <c r="X47" s="64">
        <f>SUM(X49,)</f>
        <v>3</v>
      </c>
      <c r="Y47" s="64">
        <f aca="true" t="shared" si="26" ref="Y47:AL47">SUM(Y49,)</f>
        <v>3</v>
      </c>
      <c r="Z47" s="64">
        <f t="shared" si="26"/>
        <v>3</v>
      </c>
      <c r="AA47" s="64">
        <f t="shared" si="26"/>
        <v>3</v>
      </c>
      <c r="AB47" s="64">
        <f t="shared" si="26"/>
        <v>3</v>
      </c>
      <c r="AC47" s="64">
        <f t="shared" si="26"/>
        <v>3</v>
      </c>
      <c r="AD47" s="64">
        <f t="shared" si="26"/>
        <v>3</v>
      </c>
      <c r="AE47" s="64">
        <f t="shared" si="26"/>
        <v>3</v>
      </c>
      <c r="AF47" s="64">
        <f t="shared" si="26"/>
        <v>3</v>
      </c>
      <c r="AG47" s="64">
        <f t="shared" si="26"/>
        <v>3</v>
      </c>
      <c r="AH47" s="64">
        <f t="shared" si="26"/>
        <v>3</v>
      </c>
      <c r="AI47" s="64">
        <f t="shared" si="26"/>
        <v>3</v>
      </c>
      <c r="AJ47" s="64">
        <f t="shared" si="26"/>
        <v>3</v>
      </c>
      <c r="AK47" s="64">
        <f t="shared" si="26"/>
        <v>3</v>
      </c>
      <c r="AL47" s="64">
        <f t="shared" si="26"/>
        <v>3</v>
      </c>
      <c r="AM47" s="64">
        <f>SUM(AM51:AM52)</f>
        <v>0</v>
      </c>
      <c r="AN47" s="64">
        <f aca="true" t="shared" si="27" ref="AN47:AT47">SUM(AN51:AN52)</f>
        <v>0</v>
      </c>
      <c r="AO47" s="64">
        <f t="shared" si="27"/>
        <v>0</v>
      </c>
      <c r="AP47" s="64">
        <f t="shared" si="27"/>
        <v>0</v>
      </c>
      <c r="AQ47" s="64">
        <f t="shared" si="27"/>
        <v>36</v>
      </c>
      <c r="AR47" s="64">
        <f t="shared" si="27"/>
        <v>36</v>
      </c>
      <c r="AS47" s="64">
        <f t="shared" si="27"/>
        <v>36</v>
      </c>
      <c r="AT47" s="64">
        <f t="shared" si="27"/>
        <v>36</v>
      </c>
      <c r="AU47" s="64" t="s">
        <v>102</v>
      </c>
      <c r="AV47" s="64">
        <v>0</v>
      </c>
      <c r="AW47" s="64">
        <v>0</v>
      </c>
      <c r="AX47" s="64">
        <v>0</v>
      </c>
      <c r="AY47" s="64">
        <v>0</v>
      </c>
      <c r="AZ47" s="64">
        <v>0</v>
      </c>
      <c r="BA47" s="64">
        <v>0</v>
      </c>
      <c r="BB47" s="64">
        <v>0</v>
      </c>
      <c r="BC47" s="64">
        <v>0</v>
      </c>
      <c r="BD47" s="64">
        <v>0</v>
      </c>
      <c r="BE47" s="64">
        <v>0</v>
      </c>
      <c r="BF47" s="64">
        <f t="shared" si="4"/>
        <v>189</v>
      </c>
    </row>
    <row r="48" spans="1:58" s="8" customFormat="1" ht="12.75">
      <c r="A48" s="180"/>
      <c r="B48" s="177"/>
      <c r="C48" s="146"/>
      <c r="D48" s="93" t="s">
        <v>18</v>
      </c>
      <c r="E48" s="64">
        <f>SUM(E50,)</f>
        <v>0</v>
      </c>
      <c r="F48" s="64">
        <f aca="true" t="shared" si="28" ref="F48:T48">SUM(F50,)</f>
        <v>0</v>
      </c>
      <c r="G48" s="64">
        <f t="shared" si="28"/>
        <v>0</v>
      </c>
      <c r="H48" s="64">
        <f t="shared" si="28"/>
        <v>0</v>
      </c>
      <c r="I48" s="64">
        <f t="shared" si="28"/>
        <v>0</v>
      </c>
      <c r="J48" s="64">
        <f t="shared" si="28"/>
        <v>0</v>
      </c>
      <c r="K48" s="64">
        <f t="shared" si="28"/>
        <v>0</v>
      </c>
      <c r="L48" s="64">
        <f t="shared" si="28"/>
        <v>0</v>
      </c>
      <c r="M48" s="64">
        <f t="shared" si="28"/>
        <v>0</v>
      </c>
      <c r="N48" s="64">
        <f t="shared" si="28"/>
        <v>0</v>
      </c>
      <c r="O48" s="64">
        <f t="shared" si="28"/>
        <v>0</v>
      </c>
      <c r="P48" s="64">
        <f t="shared" si="28"/>
        <v>0</v>
      </c>
      <c r="Q48" s="64">
        <f t="shared" si="28"/>
        <v>0</v>
      </c>
      <c r="R48" s="64">
        <f t="shared" si="28"/>
        <v>0</v>
      </c>
      <c r="S48" s="64">
        <f t="shared" si="28"/>
        <v>0</v>
      </c>
      <c r="T48" s="64">
        <f t="shared" si="28"/>
        <v>0</v>
      </c>
      <c r="U48" s="64" t="s">
        <v>102</v>
      </c>
      <c r="V48" s="64">
        <v>0</v>
      </c>
      <c r="W48" s="64">
        <v>0</v>
      </c>
      <c r="X48" s="64">
        <f>SUM(X50,)</f>
        <v>1.5</v>
      </c>
      <c r="Y48" s="64">
        <f aca="true" t="shared" si="29" ref="Y48:AL48">SUM(Y50,)</f>
        <v>1.5</v>
      </c>
      <c r="Z48" s="64">
        <f t="shared" si="29"/>
        <v>1.5</v>
      </c>
      <c r="AA48" s="64">
        <f t="shared" si="29"/>
        <v>1.5</v>
      </c>
      <c r="AB48" s="64">
        <f t="shared" si="29"/>
        <v>1.5</v>
      </c>
      <c r="AC48" s="64">
        <f t="shared" si="29"/>
        <v>1.5</v>
      </c>
      <c r="AD48" s="64">
        <f t="shared" si="29"/>
        <v>1.5</v>
      </c>
      <c r="AE48" s="64">
        <f t="shared" si="29"/>
        <v>1.5</v>
      </c>
      <c r="AF48" s="64">
        <f t="shared" si="29"/>
        <v>1.5</v>
      </c>
      <c r="AG48" s="64">
        <f t="shared" si="29"/>
        <v>1.5</v>
      </c>
      <c r="AH48" s="64">
        <f t="shared" si="29"/>
        <v>1.5</v>
      </c>
      <c r="AI48" s="64">
        <f t="shared" si="29"/>
        <v>1.5</v>
      </c>
      <c r="AJ48" s="64">
        <f t="shared" si="29"/>
        <v>1.5</v>
      </c>
      <c r="AK48" s="64">
        <f t="shared" si="29"/>
        <v>1.5</v>
      </c>
      <c r="AL48" s="64">
        <f t="shared" si="29"/>
        <v>1.5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 t="s">
        <v>102</v>
      </c>
      <c r="AV48" s="64">
        <v>0</v>
      </c>
      <c r="AW48" s="64">
        <v>0</v>
      </c>
      <c r="AX48" s="64">
        <v>0</v>
      </c>
      <c r="AY48" s="64">
        <v>0</v>
      </c>
      <c r="AZ48" s="64">
        <v>0</v>
      </c>
      <c r="BA48" s="64">
        <v>0</v>
      </c>
      <c r="BB48" s="64">
        <v>0</v>
      </c>
      <c r="BC48" s="64">
        <v>0</v>
      </c>
      <c r="BD48" s="64">
        <v>0</v>
      </c>
      <c r="BE48" s="64">
        <v>0</v>
      </c>
      <c r="BF48" s="64">
        <f t="shared" si="4"/>
        <v>22.5</v>
      </c>
    </row>
    <row r="49" spans="1:58" s="8" customFormat="1" ht="12.75">
      <c r="A49" s="180"/>
      <c r="B49" s="184" t="s">
        <v>44</v>
      </c>
      <c r="C49" s="142" t="s">
        <v>135</v>
      </c>
      <c r="D49" s="43" t="s">
        <v>17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55" t="s">
        <v>102</v>
      </c>
      <c r="V49" s="38">
        <v>0</v>
      </c>
      <c r="W49" s="38">
        <v>0</v>
      </c>
      <c r="X49" s="33">
        <v>3</v>
      </c>
      <c r="Y49" s="33">
        <v>3</v>
      </c>
      <c r="Z49" s="33">
        <v>3</v>
      </c>
      <c r="AA49" s="33">
        <v>3</v>
      </c>
      <c r="AB49" s="33">
        <v>3</v>
      </c>
      <c r="AC49" s="33">
        <v>3</v>
      </c>
      <c r="AD49" s="33">
        <v>3</v>
      </c>
      <c r="AE49" s="33">
        <v>3</v>
      </c>
      <c r="AF49" s="33">
        <v>3</v>
      </c>
      <c r="AG49" s="33">
        <v>3</v>
      </c>
      <c r="AH49" s="33">
        <v>3</v>
      </c>
      <c r="AI49" s="33">
        <v>3</v>
      </c>
      <c r="AJ49" s="33">
        <v>3</v>
      </c>
      <c r="AK49" s="33">
        <v>3</v>
      </c>
      <c r="AL49" s="33">
        <v>3</v>
      </c>
      <c r="AM49" s="60" t="s">
        <v>103</v>
      </c>
      <c r="AN49" s="60" t="s">
        <v>103</v>
      </c>
      <c r="AO49" s="60" t="s">
        <v>103</v>
      </c>
      <c r="AP49" s="60" t="s">
        <v>103</v>
      </c>
      <c r="AQ49" s="35" t="s">
        <v>103</v>
      </c>
      <c r="AR49" s="35" t="s">
        <v>103</v>
      </c>
      <c r="AS49" s="35" t="s">
        <v>103</v>
      </c>
      <c r="AT49" s="35" t="s">
        <v>103</v>
      </c>
      <c r="AU49" s="54" t="s">
        <v>102</v>
      </c>
      <c r="AV49" s="58">
        <v>0</v>
      </c>
      <c r="AW49" s="58">
        <v>0</v>
      </c>
      <c r="AX49" s="58">
        <v>0</v>
      </c>
      <c r="AY49" s="58">
        <v>0</v>
      </c>
      <c r="AZ49" s="58">
        <v>0</v>
      </c>
      <c r="BA49" s="58">
        <v>0</v>
      </c>
      <c r="BB49" s="58">
        <v>0</v>
      </c>
      <c r="BC49" s="58">
        <v>0</v>
      </c>
      <c r="BD49" s="58">
        <v>0</v>
      </c>
      <c r="BE49" s="58">
        <v>0</v>
      </c>
      <c r="BF49" s="30">
        <f aca="true" t="shared" si="30" ref="BF49:BF56">SUM(E49:BE49)</f>
        <v>45</v>
      </c>
    </row>
    <row r="50" spans="1:58" s="8" customFormat="1" ht="12.75">
      <c r="A50" s="180"/>
      <c r="B50" s="185"/>
      <c r="C50" s="143"/>
      <c r="D50" s="40" t="s">
        <v>18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55" t="s">
        <v>102</v>
      </c>
      <c r="V50" s="38">
        <v>0</v>
      </c>
      <c r="W50" s="38">
        <v>0</v>
      </c>
      <c r="X50" s="33">
        <v>1.5</v>
      </c>
      <c r="Y50" s="33">
        <v>1.5</v>
      </c>
      <c r="Z50" s="33">
        <v>1.5</v>
      </c>
      <c r="AA50" s="33">
        <v>1.5</v>
      </c>
      <c r="AB50" s="33">
        <v>1.5</v>
      </c>
      <c r="AC50" s="33">
        <v>1.5</v>
      </c>
      <c r="AD50" s="33">
        <v>1.5</v>
      </c>
      <c r="AE50" s="33">
        <v>1.5</v>
      </c>
      <c r="AF50" s="33">
        <v>1.5</v>
      </c>
      <c r="AG50" s="33">
        <v>1.5</v>
      </c>
      <c r="AH50" s="33">
        <v>1.5</v>
      </c>
      <c r="AI50" s="33">
        <v>1.5</v>
      </c>
      <c r="AJ50" s="33">
        <v>1.5</v>
      </c>
      <c r="AK50" s="33">
        <v>1.5</v>
      </c>
      <c r="AL50" s="33">
        <v>1.5</v>
      </c>
      <c r="AM50" s="60" t="s">
        <v>103</v>
      </c>
      <c r="AN50" s="60" t="s">
        <v>103</v>
      </c>
      <c r="AO50" s="60" t="s">
        <v>103</v>
      </c>
      <c r="AP50" s="60" t="s">
        <v>103</v>
      </c>
      <c r="AQ50" s="35" t="s">
        <v>103</v>
      </c>
      <c r="AR50" s="35" t="s">
        <v>103</v>
      </c>
      <c r="AS50" s="35" t="s">
        <v>103</v>
      </c>
      <c r="AT50" s="35" t="s">
        <v>103</v>
      </c>
      <c r="AU50" s="54" t="s">
        <v>102</v>
      </c>
      <c r="AV50" s="58">
        <v>0</v>
      </c>
      <c r="AW50" s="58">
        <v>0</v>
      </c>
      <c r="AX50" s="58">
        <v>0</v>
      </c>
      <c r="AY50" s="58">
        <v>0</v>
      </c>
      <c r="AZ50" s="58">
        <v>0</v>
      </c>
      <c r="BA50" s="58">
        <v>0</v>
      </c>
      <c r="BB50" s="58">
        <v>0</v>
      </c>
      <c r="BC50" s="58">
        <v>0</v>
      </c>
      <c r="BD50" s="58">
        <v>0</v>
      </c>
      <c r="BE50" s="58">
        <v>0</v>
      </c>
      <c r="BF50" s="30">
        <f t="shared" si="30"/>
        <v>22.5</v>
      </c>
    </row>
    <row r="51" spans="1:58" ht="12.75">
      <c r="A51" s="180"/>
      <c r="B51" s="59" t="s">
        <v>112</v>
      </c>
      <c r="C51" s="107" t="s">
        <v>151</v>
      </c>
      <c r="D51" s="40" t="s">
        <v>17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56" t="s">
        <v>102</v>
      </c>
      <c r="V51" s="35">
        <v>0</v>
      </c>
      <c r="W51" s="35">
        <v>0</v>
      </c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60" t="s">
        <v>103</v>
      </c>
      <c r="AN51" s="60" t="s">
        <v>103</v>
      </c>
      <c r="AO51" s="60" t="s">
        <v>103</v>
      </c>
      <c r="AP51" s="60" t="s">
        <v>103</v>
      </c>
      <c r="AQ51" s="73">
        <v>36</v>
      </c>
      <c r="AR51" s="73">
        <v>36</v>
      </c>
      <c r="AS51" s="35" t="s">
        <v>103</v>
      </c>
      <c r="AT51" s="35" t="s">
        <v>103</v>
      </c>
      <c r="AU51" s="54" t="s">
        <v>102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0</v>
      </c>
      <c r="BC51" s="58">
        <v>0</v>
      </c>
      <c r="BD51" s="58">
        <v>0</v>
      </c>
      <c r="BE51" s="58">
        <v>0</v>
      </c>
      <c r="BF51" s="30">
        <f t="shared" si="30"/>
        <v>72</v>
      </c>
    </row>
    <row r="52" spans="1:58" ht="12.75">
      <c r="A52" s="180"/>
      <c r="B52" s="59" t="s">
        <v>76</v>
      </c>
      <c r="C52" s="107" t="s">
        <v>152</v>
      </c>
      <c r="D52" s="40" t="s">
        <v>17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56" t="s">
        <v>102</v>
      </c>
      <c r="V52" s="35">
        <v>0</v>
      </c>
      <c r="W52" s="35">
        <v>0</v>
      </c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60" t="s">
        <v>103</v>
      </c>
      <c r="AN52" s="60" t="s">
        <v>103</v>
      </c>
      <c r="AO52" s="60" t="s">
        <v>103</v>
      </c>
      <c r="AP52" s="60" t="s">
        <v>103</v>
      </c>
      <c r="AQ52" s="35" t="s">
        <v>103</v>
      </c>
      <c r="AR52" s="35" t="s">
        <v>103</v>
      </c>
      <c r="AS52" s="73">
        <v>36</v>
      </c>
      <c r="AT52" s="73">
        <v>36</v>
      </c>
      <c r="AU52" s="54" t="s">
        <v>102</v>
      </c>
      <c r="AV52" s="58">
        <v>0</v>
      </c>
      <c r="AW52" s="58">
        <v>0</v>
      </c>
      <c r="AX52" s="58">
        <v>0</v>
      </c>
      <c r="AY52" s="58">
        <v>0</v>
      </c>
      <c r="AZ52" s="58">
        <v>0</v>
      </c>
      <c r="BA52" s="58">
        <v>0</v>
      </c>
      <c r="BB52" s="58">
        <v>0</v>
      </c>
      <c r="BC52" s="58">
        <v>0</v>
      </c>
      <c r="BD52" s="58">
        <v>0</v>
      </c>
      <c r="BE52" s="58">
        <v>0</v>
      </c>
      <c r="BF52" s="30">
        <f t="shared" si="30"/>
        <v>72</v>
      </c>
    </row>
    <row r="53" spans="1:58" ht="12.75">
      <c r="A53" s="180"/>
      <c r="B53" s="145" t="s">
        <v>148</v>
      </c>
      <c r="C53" s="145" t="s">
        <v>142</v>
      </c>
      <c r="D53" s="93" t="s">
        <v>17</v>
      </c>
      <c r="E53" s="64">
        <f>SUM(E55)</f>
        <v>3</v>
      </c>
      <c r="F53" s="64">
        <f aca="true" t="shared" si="31" ref="F53:T53">SUM(F55)</f>
        <v>3</v>
      </c>
      <c r="G53" s="64">
        <f t="shared" si="31"/>
        <v>3</v>
      </c>
      <c r="H53" s="64">
        <f t="shared" si="31"/>
        <v>3</v>
      </c>
      <c r="I53" s="64">
        <f t="shared" si="31"/>
        <v>3</v>
      </c>
      <c r="J53" s="64">
        <f t="shared" si="31"/>
        <v>3</v>
      </c>
      <c r="K53" s="64">
        <f t="shared" si="31"/>
        <v>3</v>
      </c>
      <c r="L53" s="64">
        <f t="shared" si="31"/>
        <v>3</v>
      </c>
      <c r="M53" s="64">
        <f t="shared" si="31"/>
        <v>3</v>
      </c>
      <c r="N53" s="64">
        <f t="shared" si="31"/>
        <v>3</v>
      </c>
      <c r="O53" s="64">
        <f t="shared" si="31"/>
        <v>3</v>
      </c>
      <c r="P53" s="64">
        <f t="shared" si="31"/>
        <v>3</v>
      </c>
      <c r="Q53" s="64">
        <f t="shared" si="31"/>
        <v>3</v>
      </c>
      <c r="R53" s="64">
        <f t="shared" si="31"/>
        <v>3</v>
      </c>
      <c r="S53" s="64">
        <f t="shared" si="31"/>
        <v>3</v>
      </c>
      <c r="T53" s="64">
        <f t="shared" si="31"/>
        <v>3</v>
      </c>
      <c r="U53" s="118" t="s">
        <v>102</v>
      </c>
      <c r="V53" s="50">
        <v>0</v>
      </c>
      <c r="W53" s="50">
        <v>0</v>
      </c>
      <c r="X53" s="64">
        <f aca="true" t="shared" si="32" ref="X53:AL53">SUM(X55)</f>
        <v>0</v>
      </c>
      <c r="Y53" s="64">
        <f t="shared" si="32"/>
        <v>0</v>
      </c>
      <c r="Z53" s="64">
        <f t="shared" si="32"/>
        <v>0</v>
      </c>
      <c r="AA53" s="64">
        <f t="shared" si="32"/>
        <v>0</v>
      </c>
      <c r="AB53" s="64">
        <f t="shared" si="32"/>
        <v>0</v>
      </c>
      <c r="AC53" s="64">
        <f t="shared" si="32"/>
        <v>0</v>
      </c>
      <c r="AD53" s="64">
        <f t="shared" si="32"/>
        <v>0</v>
      </c>
      <c r="AE53" s="64">
        <f t="shared" si="32"/>
        <v>0</v>
      </c>
      <c r="AF53" s="64">
        <f t="shared" si="32"/>
        <v>0</v>
      </c>
      <c r="AG53" s="64">
        <f t="shared" si="32"/>
        <v>0</v>
      </c>
      <c r="AH53" s="64">
        <f t="shared" si="32"/>
        <v>0</v>
      </c>
      <c r="AI53" s="64">
        <f t="shared" si="32"/>
        <v>0</v>
      </c>
      <c r="AJ53" s="64">
        <f t="shared" si="32"/>
        <v>0</v>
      </c>
      <c r="AK53" s="64">
        <f t="shared" si="32"/>
        <v>0</v>
      </c>
      <c r="AL53" s="64">
        <f t="shared" si="32"/>
        <v>0</v>
      </c>
      <c r="AM53" s="119" t="s">
        <v>103</v>
      </c>
      <c r="AN53" s="119" t="s">
        <v>103</v>
      </c>
      <c r="AO53" s="119" t="s">
        <v>103</v>
      </c>
      <c r="AP53" s="119" t="s">
        <v>103</v>
      </c>
      <c r="AQ53" s="50" t="s">
        <v>103</v>
      </c>
      <c r="AR53" s="50" t="s">
        <v>103</v>
      </c>
      <c r="AS53" s="50" t="s">
        <v>103</v>
      </c>
      <c r="AT53" s="50" t="s">
        <v>103</v>
      </c>
      <c r="AU53" s="115" t="s">
        <v>102</v>
      </c>
      <c r="AV53" s="115">
        <v>0</v>
      </c>
      <c r="AW53" s="115">
        <v>0</v>
      </c>
      <c r="AX53" s="115">
        <v>0</v>
      </c>
      <c r="AY53" s="115">
        <v>0</v>
      </c>
      <c r="AZ53" s="115">
        <v>0</v>
      </c>
      <c r="BA53" s="115">
        <v>0</v>
      </c>
      <c r="BB53" s="115">
        <v>0</v>
      </c>
      <c r="BC53" s="115">
        <v>0</v>
      </c>
      <c r="BD53" s="115">
        <v>0</v>
      </c>
      <c r="BE53" s="115">
        <v>0</v>
      </c>
      <c r="BF53" s="64">
        <f t="shared" si="30"/>
        <v>48</v>
      </c>
    </row>
    <row r="54" spans="1:58" ht="12.75">
      <c r="A54" s="180"/>
      <c r="B54" s="146"/>
      <c r="C54" s="146"/>
      <c r="D54" s="93" t="s">
        <v>18</v>
      </c>
      <c r="E54" s="64">
        <f>SUM(E56)</f>
        <v>1.5</v>
      </c>
      <c r="F54" s="64">
        <f aca="true" t="shared" si="33" ref="F54:T54">SUM(F56)</f>
        <v>1.5</v>
      </c>
      <c r="G54" s="64">
        <f t="shared" si="33"/>
        <v>1.5</v>
      </c>
      <c r="H54" s="64">
        <f t="shared" si="33"/>
        <v>1.5</v>
      </c>
      <c r="I54" s="64">
        <f t="shared" si="33"/>
        <v>1.5</v>
      </c>
      <c r="J54" s="64">
        <f t="shared" si="33"/>
        <v>1.5</v>
      </c>
      <c r="K54" s="64">
        <f t="shared" si="33"/>
        <v>1.5</v>
      </c>
      <c r="L54" s="64">
        <f t="shared" si="33"/>
        <v>1.5</v>
      </c>
      <c r="M54" s="64">
        <f t="shared" si="33"/>
        <v>1.5</v>
      </c>
      <c r="N54" s="64">
        <f t="shared" si="33"/>
        <v>1.5</v>
      </c>
      <c r="O54" s="64">
        <f t="shared" si="33"/>
        <v>1.5</v>
      </c>
      <c r="P54" s="64">
        <f t="shared" si="33"/>
        <v>1.5</v>
      </c>
      <c r="Q54" s="64">
        <f t="shared" si="33"/>
        <v>1.5</v>
      </c>
      <c r="R54" s="64">
        <f t="shared" si="33"/>
        <v>1.5</v>
      </c>
      <c r="S54" s="64">
        <f t="shared" si="33"/>
        <v>1.5</v>
      </c>
      <c r="T54" s="64">
        <f t="shared" si="33"/>
        <v>1.5</v>
      </c>
      <c r="U54" s="118" t="s">
        <v>102</v>
      </c>
      <c r="V54" s="50">
        <v>0</v>
      </c>
      <c r="W54" s="50">
        <v>0</v>
      </c>
      <c r="X54" s="64">
        <f aca="true" t="shared" si="34" ref="X54:AL54">SUM(X56)</f>
        <v>0</v>
      </c>
      <c r="Y54" s="64">
        <f t="shared" si="34"/>
        <v>0</v>
      </c>
      <c r="Z54" s="64">
        <f t="shared" si="34"/>
        <v>0</v>
      </c>
      <c r="AA54" s="64">
        <f t="shared" si="34"/>
        <v>0</v>
      </c>
      <c r="AB54" s="64">
        <f t="shared" si="34"/>
        <v>0</v>
      </c>
      <c r="AC54" s="64">
        <f t="shared" si="34"/>
        <v>0</v>
      </c>
      <c r="AD54" s="64">
        <f t="shared" si="34"/>
        <v>0</v>
      </c>
      <c r="AE54" s="64">
        <f t="shared" si="34"/>
        <v>0</v>
      </c>
      <c r="AF54" s="64">
        <f t="shared" si="34"/>
        <v>0</v>
      </c>
      <c r="AG54" s="64">
        <f t="shared" si="34"/>
        <v>0</v>
      </c>
      <c r="AH54" s="64">
        <f t="shared" si="34"/>
        <v>0</v>
      </c>
      <c r="AI54" s="64">
        <f t="shared" si="34"/>
        <v>0</v>
      </c>
      <c r="AJ54" s="64">
        <f t="shared" si="34"/>
        <v>0</v>
      </c>
      <c r="AK54" s="64">
        <f t="shared" si="34"/>
        <v>0</v>
      </c>
      <c r="AL54" s="64">
        <f t="shared" si="34"/>
        <v>0</v>
      </c>
      <c r="AM54" s="119" t="s">
        <v>103</v>
      </c>
      <c r="AN54" s="119" t="s">
        <v>103</v>
      </c>
      <c r="AO54" s="119" t="s">
        <v>103</v>
      </c>
      <c r="AP54" s="119" t="s">
        <v>103</v>
      </c>
      <c r="AQ54" s="50" t="s">
        <v>103</v>
      </c>
      <c r="AR54" s="50" t="s">
        <v>103</v>
      </c>
      <c r="AS54" s="50" t="s">
        <v>103</v>
      </c>
      <c r="AT54" s="50" t="s">
        <v>103</v>
      </c>
      <c r="AU54" s="115" t="s">
        <v>102</v>
      </c>
      <c r="AV54" s="115">
        <v>0</v>
      </c>
      <c r="AW54" s="115">
        <v>0</v>
      </c>
      <c r="AX54" s="115">
        <v>0</v>
      </c>
      <c r="AY54" s="115">
        <v>0</v>
      </c>
      <c r="AZ54" s="115">
        <v>0</v>
      </c>
      <c r="BA54" s="115">
        <v>0</v>
      </c>
      <c r="BB54" s="115">
        <v>0</v>
      </c>
      <c r="BC54" s="115">
        <v>0</v>
      </c>
      <c r="BD54" s="115">
        <v>0</v>
      </c>
      <c r="BE54" s="115">
        <v>0</v>
      </c>
      <c r="BF54" s="64">
        <f t="shared" si="30"/>
        <v>24</v>
      </c>
    </row>
    <row r="55" spans="1:58" ht="12.75">
      <c r="A55" s="180"/>
      <c r="B55" s="142" t="s">
        <v>143</v>
      </c>
      <c r="C55" s="142" t="s">
        <v>144</v>
      </c>
      <c r="D55" s="40" t="s">
        <v>17</v>
      </c>
      <c r="E55" s="33">
        <v>3</v>
      </c>
      <c r="F55" s="33">
        <v>3</v>
      </c>
      <c r="G55" s="33">
        <v>3</v>
      </c>
      <c r="H55" s="33">
        <v>3</v>
      </c>
      <c r="I55" s="33">
        <v>3</v>
      </c>
      <c r="J55" s="33">
        <v>3</v>
      </c>
      <c r="K55" s="33">
        <v>3</v>
      </c>
      <c r="L55" s="33">
        <v>3</v>
      </c>
      <c r="M55" s="33">
        <v>3</v>
      </c>
      <c r="N55" s="33">
        <v>3</v>
      </c>
      <c r="O55" s="33">
        <v>3</v>
      </c>
      <c r="P55" s="33">
        <v>3</v>
      </c>
      <c r="Q55" s="33">
        <v>3</v>
      </c>
      <c r="R55" s="33">
        <v>3</v>
      </c>
      <c r="S55" s="33">
        <v>3</v>
      </c>
      <c r="T55" s="33">
        <v>3</v>
      </c>
      <c r="U55" s="56" t="s">
        <v>102</v>
      </c>
      <c r="V55" s="35">
        <v>0</v>
      </c>
      <c r="W55" s="35">
        <v>0</v>
      </c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60" t="s">
        <v>103</v>
      </c>
      <c r="AN55" s="60" t="s">
        <v>103</v>
      </c>
      <c r="AO55" s="60" t="s">
        <v>103</v>
      </c>
      <c r="AP55" s="60" t="s">
        <v>103</v>
      </c>
      <c r="AQ55" s="35" t="s">
        <v>103</v>
      </c>
      <c r="AR55" s="35" t="s">
        <v>103</v>
      </c>
      <c r="AS55" s="35" t="s">
        <v>103</v>
      </c>
      <c r="AT55" s="35" t="s">
        <v>103</v>
      </c>
      <c r="AU55" s="61" t="s">
        <v>102</v>
      </c>
      <c r="AV55" s="58">
        <v>0</v>
      </c>
      <c r="AW55" s="58">
        <v>0</v>
      </c>
      <c r="AX55" s="58">
        <v>0</v>
      </c>
      <c r="AY55" s="58">
        <v>0</v>
      </c>
      <c r="AZ55" s="58">
        <v>0</v>
      </c>
      <c r="BA55" s="58">
        <v>0</v>
      </c>
      <c r="BB55" s="58">
        <v>0</v>
      </c>
      <c r="BC55" s="58">
        <v>0</v>
      </c>
      <c r="BD55" s="58">
        <v>0</v>
      </c>
      <c r="BE55" s="58">
        <v>0</v>
      </c>
      <c r="BF55" s="30">
        <f t="shared" si="30"/>
        <v>48</v>
      </c>
    </row>
    <row r="56" spans="1:58" ht="12.75">
      <c r="A56" s="180"/>
      <c r="B56" s="143"/>
      <c r="C56" s="143"/>
      <c r="D56" s="40" t="s">
        <v>18</v>
      </c>
      <c r="E56" s="33">
        <v>1.5</v>
      </c>
      <c r="F56" s="33">
        <v>1.5</v>
      </c>
      <c r="G56" s="33">
        <v>1.5</v>
      </c>
      <c r="H56" s="33">
        <v>1.5</v>
      </c>
      <c r="I56" s="33">
        <v>1.5</v>
      </c>
      <c r="J56" s="33">
        <v>1.5</v>
      </c>
      <c r="K56" s="33">
        <v>1.5</v>
      </c>
      <c r="L56" s="33">
        <v>1.5</v>
      </c>
      <c r="M56" s="33">
        <v>1.5</v>
      </c>
      <c r="N56" s="33">
        <v>1.5</v>
      </c>
      <c r="O56" s="33">
        <v>1.5</v>
      </c>
      <c r="P56" s="33">
        <v>1.5</v>
      </c>
      <c r="Q56" s="33">
        <v>1.5</v>
      </c>
      <c r="R56" s="33">
        <v>1.5</v>
      </c>
      <c r="S56" s="33">
        <v>1.5</v>
      </c>
      <c r="T56" s="33">
        <v>1.5</v>
      </c>
      <c r="U56" s="56" t="s">
        <v>102</v>
      </c>
      <c r="V56" s="35">
        <v>0</v>
      </c>
      <c r="W56" s="35">
        <v>0</v>
      </c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60" t="s">
        <v>103</v>
      </c>
      <c r="AN56" s="60" t="s">
        <v>103</v>
      </c>
      <c r="AO56" s="60" t="s">
        <v>103</v>
      </c>
      <c r="AP56" s="60" t="s">
        <v>103</v>
      </c>
      <c r="AQ56" s="35" t="s">
        <v>103</v>
      </c>
      <c r="AR56" s="35" t="s">
        <v>103</v>
      </c>
      <c r="AS56" s="35" t="s">
        <v>103</v>
      </c>
      <c r="AT56" s="35" t="s">
        <v>103</v>
      </c>
      <c r="AU56" s="61" t="s">
        <v>102</v>
      </c>
      <c r="AV56" s="58">
        <v>0</v>
      </c>
      <c r="AW56" s="58">
        <v>0</v>
      </c>
      <c r="AX56" s="58">
        <v>0</v>
      </c>
      <c r="AY56" s="58">
        <v>0</v>
      </c>
      <c r="AZ56" s="58">
        <v>0</v>
      </c>
      <c r="BA56" s="58">
        <v>0</v>
      </c>
      <c r="BB56" s="58">
        <v>0</v>
      </c>
      <c r="BC56" s="58">
        <v>0</v>
      </c>
      <c r="BD56" s="58">
        <v>0</v>
      </c>
      <c r="BE56" s="58">
        <v>0</v>
      </c>
      <c r="BF56" s="30">
        <f t="shared" si="30"/>
        <v>24</v>
      </c>
    </row>
    <row r="57" spans="1:58" s="8" customFormat="1" ht="12.75" customHeight="1">
      <c r="A57" s="180"/>
      <c r="B57" s="182" t="s">
        <v>28</v>
      </c>
      <c r="C57" s="182"/>
      <c r="D57" s="182"/>
      <c r="E57" s="109">
        <f aca="true" t="shared" si="35" ref="E57:T57">SUM(E27,E21,E11,E7)</f>
        <v>36</v>
      </c>
      <c r="F57" s="109">
        <f t="shared" si="35"/>
        <v>36</v>
      </c>
      <c r="G57" s="109">
        <f t="shared" si="35"/>
        <v>36</v>
      </c>
      <c r="H57" s="109">
        <f t="shared" si="35"/>
        <v>36</v>
      </c>
      <c r="I57" s="109">
        <f t="shared" si="35"/>
        <v>36</v>
      </c>
      <c r="J57" s="109">
        <f t="shared" si="35"/>
        <v>36</v>
      </c>
      <c r="K57" s="109">
        <f t="shared" si="35"/>
        <v>36</v>
      </c>
      <c r="L57" s="109">
        <f t="shared" si="35"/>
        <v>36</v>
      </c>
      <c r="M57" s="109">
        <f t="shared" si="35"/>
        <v>36</v>
      </c>
      <c r="N57" s="109">
        <f t="shared" si="35"/>
        <v>36</v>
      </c>
      <c r="O57" s="109">
        <f t="shared" si="35"/>
        <v>36</v>
      </c>
      <c r="P57" s="109">
        <f t="shared" si="35"/>
        <v>36</v>
      </c>
      <c r="Q57" s="109">
        <f t="shared" si="35"/>
        <v>36</v>
      </c>
      <c r="R57" s="109">
        <f t="shared" si="35"/>
        <v>36</v>
      </c>
      <c r="S57" s="109">
        <f t="shared" si="35"/>
        <v>36</v>
      </c>
      <c r="T57" s="109">
        <f t="shared" si="35"/>
        <v>36</v>
      </c>
      <c r="U57" s="109">
        <f aca="true" t="shared" si="36" ref="U57:W58">SUM(U7,U11,U21,U27)</f>
        <v>0</v>
      </c>
      <c r="V57" s="109">
        <f t="shared" si="36"/>
        <v>0</v>
      </c>
      <c r="W57" s="109">
        <f t="shared" si="36"/>
        <v>0</v>
      </c>
      <c r="X57" s="109">
        <f aca="true" t="shared" si="37" ref="X57:AP57">SUM(X27,X21,X11,X7)</f>
        <v>36</v>
      </c>
      <c r="Y57" s="109">
        <f t="shared" si="37"/>
        <v>36</v>
      </c>
      <c r="Z57" s="109">
        <f t="shared" si="37"/>
        <v>36</v>
      </c>
      <c r="AA57" s="109">
        <f t="shared" si="37"/>
        <v>36</v>
      </c>
      <c r="AB57" s="109">
        <f t="shared" si="37"/>
        <v>36</v>
      </c>
      <c r="AC57" s="109">
        <f t="shared" si="37"/>
        <v>36</v>
      </c>
      <c r="AD57" s="109">
        <f t="shared" si="37"/>
        <v>36</v>
      </c>
      <c r="AE57" s="109">
        <f t="shared" si="37"/>
        <v>36</v>
      </c>
      <c r="AF57" s="109">
        <f t="shared" si="37"/>
        <v>36</v>
      </c>
      <c r="AG57" s="109">
        <f t="shared" si="37"/>
        <v>36</v>
      </c>
      <c r="AH57" s="109">
        <f t="shared" si="37"/>
        <v>36</v>
      </c>
      <c r="AI57" s="109">
        <f t="shared" si="37"/>
        <v>36</v>
      </c>
      <c r="AJ57" s="109">
        <f t="shared" si="37"/>
        <v>36</v>
      </c>
      <c r="AK57" s="109">
        <f t="shared" si="37"/>
        <v>36</v>
      </c>
      <c r="AL57" s="109">
        <f t="shared" si="37"/>
        <v>36</v>
      </c>
      <c r="AM57" s="109">
        <f t="shared" si="37"/>
        <v>36</v>
      </c>
      <c r="AN57" s="109">
        <f t="shared" si="37"/>
        <v>36</v>
      </c>
      <c r="AO57" s="109">
        <f t="shared" si="37"/>
        <v>36</v>
      </c>
      <c r="AP57" s="109">
        <f t="shared" si="37"/>
        <v>36</v>
      </c>
      <c r="AQ57" s="109">
        <f>SUM(AQ27)</f>
        <v>36</v>
      </c>
      <c r="AR57" s="109">
        <f>SUM(AR27)</f>
        <v>36</v>
      </c>
      <c r="AS57" s="109">
        <f>SUM(AS27)</f>
        <v>36</v>
      </c>
      <c r="AT57" s="109">
        <f>SUM(AT27)</f>
        <v>36</v>
      </c>
      <c r="AU57" s="109" t="s">
        <v>102</v>
      </c>
      <c r="AV57" s="109">
        <v>0</v>
      </c>
      <c r="AW57" s="109">
        <v>0</v>
      </c>
      <c r="AX57" s="109">
        <v>0</v>
      </c>
      <c r="AY57" s="109">
        <v>0</v>
      </c>
      <c r="AZ57" s="109">
        <v>0</v>
      </c>
      <c r="BA57" s="109">
        <v>0</v>
      </c>
      <c r="BB57" s="109">
        <v>0</v>
      </c>
      <c r="BC57" s="109">
        <v>0</v>
      </c>
      <c r="BD57" s="109">
        <v>0</v>
      </c>
      <c r="BE57" s="109">
        <v>0</v>
      </c>
      <c r="BF57" s="64">
        <f t="shared" si="4"/>
        <v>1404</v>
      </c>
    </row>
    <row r="58" spans="1:58" s="8" customFormat="1" ht="12" customHeight="1">
      <c r="A58" s="180"/>
      <c r="B58" s="182" t="s">
        <v>23</v>
      </c>
      <c r="C58" s="182"/>
      <c r="D58" s="182"/>
      <c r="E58" s="109">
        <v>18</v>
      </c>
      <c r="F58" s="109">
        <v>18</v>
      </c>
      <c r="G58" s="109">
        <v>18</v>
      </c>
      <c r="H58" s="109">
        <v>18</v>
      </c>
      <c r="I58" s="109">
        <v>18</v>
      </c>
      <c r="J58" s="109">
        <v>18</v>
      </c>
      <c r="K58" s="109">
        <v>18</v>
      </c>
      <c r="L58" s="109">
        <v>18</v>
      </c>
      <c r="M58" s="109">
        <v>18</v>
      </c>
      <c r="N58" s="109">
        <v>18</v>
      </c>
      <c r="O58" s="109">
        <v>18</v>
      </c>
      <c r="P58" s="109">
        <v>18</v>
      </c>
      <c r="Q58" s="109">
        <v>18</v>
      </c>
      <c r="R58" s="109">
        <v>18</v>
      </c>
      <c r="S58" s="109">
        <v>18</v>
      </c>
      <c r="T58" s="109">
        <v>18</v>
      </c>
      <c r="U58" s="109">
        <f t="shared" si="36"/>
        <v>0</v>
      </c>
      <c r="V58" s="109">
        <f t="shared" si="36"/>
        <v>0</v>
      </c>
      <c r="W58" s="109">
        <f t="shared" si="36"/>
        <v>0</v>
      </c>
      <c r="X58" s="109">
        <f aca="true" t="shared" si="38" ref="X58:AP58">SUM(X8,X12,X22,X28)</f>
        <v>18</v>
      </c>
      <c r="Y58" s="109">
        <f t="shared" si="38"/>
        <v>18</v>
      </c>
      <c r="Z58" s="109">
        <f t="shared" si="38"/>
        <v>18</v>
      </c>
      <c r="AA58" s="109">
        <f t="shared" si="38"/>
        <v>18</v>
      </c>
      <c r="AB58" s="109">
        <f t="shared" si="38"/>
        <v>18</v>
      </c>
      <c r="AC58" s="109">
        <f t="shared" si="38"/>
        <v>18</v>
      </c>
      <c r="AD58" s="109">
        <f t="shared" si="38"/>
        <v>18</v>
      </c>
      <c r="AE58" s="109">
        <f t="shared" si="38"/>
        <v>18</v>
      </c>
      <c r="AF58" s="109">
        <f t="shared" si="38"/>
        <v>18</v>
      </c>
      <c r="AG58" s="109">
        <f t="shared" si="38"/>
        <v>18</v>
      </c>
      <c r="AH58" s="109">
        <f t="shared" si="38"/>
        <v>18</v>
      </c>
      <c r="AI58" s="109">
        <f t="shared" si="38"/>
        <v>18</v>
      </c>
      <c r="AJ58" s="109">
        <f t="shared" si="38"/>
        <v>18</v>
      </c>
      <c r="AK58" s="109">
        <f t="shared" si="38"/>
        <v>18</v>
      </c>
      <c r="AL58" s="109">
        <f t="shared" si="38"/>
        <v>18</v>
      </c>
      <c r="AM58" s="109">
        <f t="shared" si="38"/>
        <v>0</v>
      </c>
      <c r="AN58" s="109">
        <f t="shared" si="38"/>
        <v>0</v>
      </c>
      <c r="AO58" s="109">
        <f t="shared" si="38"/>
        <v>0</v>
      </c>
      <c r="AP58" s="109">
        <f t="shared" si="38"/>
        <v>0</v>
      </c>
      <c r="AQ58" s="109">
        <v>0</v>
      </c>
      <c r="AR58" s="109">
        <v>0</v>
      </c>
      <c r="AS58" s="109">
        <v>0</v>
      </c>
      <c r="AT58" s="109">
        <v>0</v>
      </c>
      <c r="AU58" s="109" t="s">
        <v>102</v>
      </c>
      <c r="AV58" s="109">
        <v>0</v>
      </c>
      <c r="AW58" s="109">
        <v>0</v>
      </c>
      <c r="AX58" s="109">
        <v>0</v>
      </c>
      <c r="AY58" s="109">
        <v>0</v>
      </c>
      <c r="AZ58" s="109">
        <v>0</v>
      </c>
      <c r="BA58" s="109">
        <v>0</v>
      </c>
      <c r="BB58" s="109">
        <v>0</v>
      </c>
      <c r="BC58" s="109">
        <v>0</v>
      </c>
      <c r="BD58" s="109">
        <v>0</v>
      </c>
      <c r="BE58" s="109">
        <v>0</v>
      </c>
      <c r="BF58" s="64">
        <f t="shared" si="4"/>
        <v>558</v>
      </c>
    </row>
    <row r="59" spans="1:58" s="8" customFormat="1" ht="9" customHeight="1">
      <c r="A59" s="181"/>
      <c r="B59" s="182" t="s">
        <v>24</v>
      </c>
      <c r="C59" s="182"/>
      <c r="D59" s="182"/>
      <c r="E59" s="64">
        <f>E57+E58</f>
        <v>54</v>
      </c>
      <c r="F59" s="64">
        <f aca="true" t="shared" si="39" ref="F59:AZ59">F57+F58</f>
        <v>54</v>
      </c>
      <c r="G59" s="64">
        <f t="shared" si="39"/>
        <v>54</v>
      </c>
      <c r="H59" s="64">
        <f t="shared" si="39"/>
        <v>54</v>
      </c>
      <c r="I59" s="64">
        <f t="shared" si="39"/>
        <v>54</v>
      </c>
      <c r="J59" s="64">
        <f t="shared" si="39"/>
        <v>54</v>
      </c>
      <c r="K59" s="64">
        <f t="shared" si="39"/>
        <v>54</v>
      </c>
      <c r="L59" s="64">
        <f t="shared" si="39"/>
        <v>54</v>
      </c>
      <c r="M59" s="64">
        <f t="shared" si="39"/>
        <v>54</v>
      </c>
      <c r="N59" s="64">
        <f t="shared" si="39"/>
        <v>54</v>
      </c>
      <c r="O59" s="64">
        <f t="shared" si="39"/>
        <v>54</v>
      </c>
      <c r="P59" s="64">
        <f t="shared" si="39"/>
        <v>54</v>
      </c>
      <c r="Q59" s="64">
        <f t="shared" si="39"/>
        <v>54</v>
      </c>
      <c r="R59" s="64">
        <f t="shared" si="39"/>
        <v>54</v>
      </c>
      <c r="S59" s="64">
        <f t="shared" si="39"/>
        <v>54</v>
      </c>
      <c r="T59" s="64">
        <f t="shared" si="39"/>
        <v>54</v>
      </c>
      <c r="U59" s="64">
        <f t="shared" si="39"/>
        <v>0</v>
      </c>
      <c r="V59" s="64">
        <f t="shared" si="39"/>
        <v>0</v>
      </c>
      <c r="W59" s="64">
        <f t="shared" si="39"/>
        <v>0</v>
      </c>
      <c r="X59" s="64">
        <f t="shared" si="39"/>
        <v>54</v>
      </c>
      <c r="Y59" s="109">
        <f t="shared" si="39"/>
        <v>54</v>
      </c>
      <c r="Z59" s="64">
        <f t="shared" si="39"/>
        <v>54</v>
      </c>
      <c r="AA59" s="64">
        <f t="shared" si="39"/>
        <v>54</v>
      </c>
      <c r="AB59" s="64">
        <f t="shared" si="39"/>
        <v>54</v>
      </c>
      <c r="AC59" s="64">
        <f t="shared" si="39"/>
        <v>54</v>
      </c>
      <c r="AD59" s="64">
        <f t="shared" si="39"/>
        <v>54</v>
      </c>
      <c r="AE59" s="64">
        <f t="shared" si="39"/>
        <v>54</v>
      </c>
      <c r="AF59" s="64">
        <f t="shared" si="39"/>
        <v>54</v>
      </c>
      <c r="AG59" s="64">
        <f t="shared" si="39"/>
        <v>54</v>
      </c>
      <c r="AH59" s="64">
        <f t="shared" si="39"/>
        <v>54</v>
      </c>
      <c r="AI59" s="64">
        <f t="shared" si="39"/>
        <v>54</v>
      </c>
      <c r="AJ59" s="64">
        <f t="shared" si="39"/>
        <v>54</v>
      </c>
      <c r="AK59" s="64">
        <f t="shared" si="39"/>
        <v>54</v>
      </c>
      <c r="AL59" s="64">
        <f t="shared" si="39"/>
        <v>54</v>
      </c>
      <c r="AM59" s="64">
        <f t="shared" si="39"/>
        <v>36</v>
      </c>
      <c r="AN59" s="64">
        <f t="shared" si="39"/>
        <v>36</v>
      </c>
      <c r="AO59" s="64">
        <f t="shared" si="39"/>
        <v>36</v>
      </c>
      <c r="AP59" s="64">
        <f t="shared" si="39"/>
        <v>36</v>
      </c>
      <c r="AQ59" s="109">
        <v>0</v>
      </c>
      <c r="AR59" s="109">
        <v>0</v>
      </c>
      <c r="AS59" s="109">
        <v>0</v>
      </c>
      <c r="AT59" s="109">
        <v>0</v>
      </c>
      <c r="AU59" s="109" t="s">
        <v>102</v>
      </c>
      <c r="AV59" s="64">
        <f t="shared" si="39"/>
        <v>0</v>
      </c>
      <c r="AW59" s="64">
        <f t="shared" si="39"/>
        <v>0</v>
      </c>
      <c r="AX59" s="64">
        <f t="shared" si="39"/>
        <v>0</v>
      </c>
      <c r="AY59" s="64">
        <f t="shared" si="39"/>
        <v>0</v>
      </c>
      <c r="AZ59" s="64">
        <f t="shared" si="39"/>
        <v>0</v>
      </c>
      <c r="BA59" s="64">
        <f>BA57+BA58</f>
        <v>0</v>
      </c>
      <c r="BB59" s="64">
        <f>BB57+BB58</f>
        <v>0</v>
      </c>
      <c r="BC59" s="64">
        <f>BC57+BC58</f>
        <v>0</v>
      </c>
      <c r="BD59" s="64">
        <f>BD57+BD58</f>
        <v>0</v>
      </c>
      <c r="BE59" s="64">
        <f>BE57+BE58</f>
        <v>0</v>
      </c>
      <c r="BF59" s="64">
        <f t="shared" si="4"/>
        <v>1818</v>
      </c>
    </row>
  </sheetData>
  <sheetProtection/>
  <mergeCells count="69">
    <mergeCell ref="B31:B32"/>
    <mergeCell ref="C49:C50"/>
    <mergeCell ref="B21:B22"/>
    <mergeCell ref="C31:C32"/>
    <mergeCell ref="C29:C30"/>
    <mergeCell ref="B39:B40"/>
    <mergeCell ref="B23:B24"/>
    <mergeCell ref="B33:B34"/>
    <mergeCell ref="C33:C34"/>
    <mergeCell ref="D2:D6"/>
    <mergeCell ref="C43:C44"/>
    <mergeCell ref="B29:B30"/>
    <mergeCell ref="B37:B38"/>
    <mergeCell ref="C47:C48"/>
    <mergeCell ref="N2:Q2"/>
    <mergeCell ref="C13:C14"/>
    <mergeCell ref="B43:B44"/>
    <mergeCell ref="B11:B12"/>
    <mergeCell ref="B27:B28"/>
    <mergeCell ref="B59:D59"/>
    <mergeCell ref="C37:C38"/>
    <mergeCell ref="C41:C42"/>
    <mergeCell ref="B49:B50"/>
    <mergeCell ref="B57:D57"/>
    <mergeCell ref="B41:B42"/>
    <mergeCell ref="B53:B54"/>
    <mergeCell ref="C53:C54"/>
    <mergeCell ref="B47:B48"/>
    <mergeCell ref="C39:C40"/>
    <mergeCell ref="AZ2:BD2"/>
    <mergeCell ref="C25:C26"/>
    <mergeCell ref="C27:C28"/>
    <mergeCell ref="B35:B36"/>
    <mergeCell ref="C35:C36"/>
    <mergeCell ref="B7:B8"/>
    <mergeCell ref="C7:C8"/>
    <mergeCell ref="B13:B14"/>
    <mergeCell ref="B17:B18"/>
    <mergeCell ref="B25:B26"/>
    <mergeCell ref="B55:B56"/>
    <mergeCell ref="BF2:BF6"/>
    <mergeCell ref="E3:BE3"/>
    <mergeCell ref="E5:BE5"/>
    <mergeCell ref="C17:C18"/>
    <mergeCell ref="F2:H2"/>
    <mergeCell ref="C9:C10"/>
    <mergeCell ref="AW2:AY2"/>
    <mergeCell ref="J2:L2"/>
    <mergeCell ref="AN2:AQ2"/>
    <mergeCell ref="B15:B16"/>
    <mergeCell ref="C15:C16"/>
    <mergeCell ref="AR2:AU2"/>
    <mergeCell ref="AA2:AC2"/>
    <mergeCell ref="C11:C12"/>
    <mergeCell ref="AJ2:AL2"/>
    <mergeCell ref="AE2:AH2"/>
    <mergeCell ref="B9:B10"/>
    <mergeCell ref="R2:U2"/>
    <mergeCell ref="W2:Y2"/>
    <mergeCell ref="C55:C56"/>
    <mergeCell ref="A2:A6"/>
    <mergeCell ref="B2:B6"/>
    <mergeCell ref="C2:C6"/>
    <mergeCell ref="B19:B20"/>
    <mergeCell ref="C23:C24"/>
    <mergeCell ref="C19:C20"/>
    <mergeCell ref="C21:C22"/>
    <mergeCell ref="A7:A59"/>
    <mergeCell ref="B58:D58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="110" zoomScaleNormal="110" zoomScalePageLayoutView="0" workbookViewId="0" topLeftCell="A10">
      <selection activeCell="AE36" sqref="AE36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22.625" style="0" customWidth="1"/>
    <col min="4" max="4" width="6.125" style="0" customWidth="1"/>
    <col min="5" max="24" width="2.75390625" style="0" customWidth="1"/>
    <col min="25" max="25" width="2.875" style="0" customWidth="1"/>
    <col min="26" max="27" width="3.125" style="0" customWidth="1"/>
    <col min="28" max="28" width="3.00390625" style="0" customWidth="1"/>
    <col min="29" max="29" width="3.375" style="0" customWidth="1"/>
    <col min="30" max="30" width="3.125" style="0" customWidth="1"/>
    <col min="31" max="31" width="3.25390625" style="0" customWidth="1"/>
    <col min="32" max="40" width="3.125" style="0" customWidth="1"/>
    <col min="41" max="41" width="3.00390625" style="0" customWidth="1"/>
    <col min="42" max="42" width="2.875" style="0" customWidth="1"/>
    <col min="43" max="43" width="3.125" style="0" customWidth="1"/>
    <col min="44" max="60" width="2.75390625" style="0" customWidth="1"/>
  </cols>
  <sheetData>
    <row r="1" spans="2:57" ht="15.75">
      <c r="B1" s="196" t="s">
        <v>71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</row>
    <row r="2" spans="1:57" ht="69.75" customHeight="1">
      <c r="A2" s="150" t="s">
        <v>0</v>
      </c>
      <c r="B2" s="150" t="s">
        <v>1</v>
      </c>
      <c r="C2" s="150" t="s">
        <v>2</v>
      </c>
      <c r="D2" s="150" t="s">
        <v>3</v>
      </c>
      <c r="E2" s="3" t="s">
        <v>54</v>
      </c>
      <c r="F2" s="154" t="s">
        <v>26</v>
      </c>
      <c r="G2" s="155"/>
      <c r="H2" s="162"/>
      <c r="I2" s="3" t="s">
        <v>55</v>
      </c>
      <c r="J2" s="154" t="s">
        <v>4</v>
      </c>
      <c r="K2" s="155"/>
      <c r="L2" s="155"/>
      <c r="M2" s="3" t="s">
        <v>62</v>
      </c>
      <c r="N2" s="153" t="s">
        <v>5</v>
      </c>
      <c r="O2" s="153"/>
      <c r="P2" s="153"/>
      <c r="Q2" s="153"/>
      <c r="R2" s="153" t="s">
        <v>6</v>
      </c>
      <c r="S2" s="153"/>
      <c r="T2" s="153"/>
      <c r="U2" s="153"/>
      <c r="V2" s="3" t="s">
        <v>56</v>
      </c>
      <c r="W2" s="153" t="s">
        <v>7</v>
      </c>
      <c r="X2" s="153"/>
      <c r="Y2" s="153"/>
      <c r="Z2" s="4" t="s">
        <v>63</v>
      </c>
      <c r="AA2" s="153" t="s">
        <v>8</v>
      </c>
      <c r="AB2" s="153"/>
      <c r="AC2" s="153"/>
      <c r="AD2" s="4" t="s">
        <v>64</v>
      </c>
      <c r="AE2" s="153" t="s">
        <v>9</v>
      </c>
      <c r="AF2" s="153"/>
      <c r="AG2" s="153"/>
      <c r="AH2" s="153"/>
      <c r="AI2" s="3" t="s">
        <v>57</v>
      </c>
      <c r="AJ2" s="153" t="s">
        <v>10</v>
      </c>
      <c r="AK2" s="153"/>
      <c r="AL2" s="153"/>
      <c r="AM2" s="3" t="s">
        <v>58</v>
      </c>
      <c r="AN2" s="153" t="s">
        <v>11</v>
      </c>
      <c r="AO2" s="153"/>
      <c r="AP2" s="153"/>
      <c r="AQ2" s="153"/>
      <c r="AR2" s="153" t="s">
        <v>12</v>
      </c>
      <c r="AS2" s="153"/>
      <c r="AT2" s="153"/>
      <c r="AU2" s="153"/>
      <c r="AV2" s="3" t="s">
        <v>61</v>
      </c>
      <c r="AW2" s="153" t="s">
        <v>13</v>
      </c>
      <c r="AX2" s="153"/>
      <c r="AY2" s="153"/>
      <c r="AZ2" s="153" t="s">
        <v>14</v>
      </c>
      <c r="BA2" s="153"/>
      <c r="BB2" s="153"/>
      <c r="BC2" s="153"/>
      <c r="BD2" s="153"/>
      <c r="BE2" s="4"/>
    </row>
    <row r="3" spans="1:57" ht="12.75">
      <c r="A3" s="151"/>
      <c r="B3" s="151"/>
      <c r="C3" s="151"/>
      <c r="D3" s="151"/>
      <c r="E3" s="159" t="s">
        <v>15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1"/>
    </row>
    <row r="4" spans="1:57" ht="12.75">
      <c r="A4" s="151"/>
      <c r="B4" s="151"/>
      <c r="C4" s="151"/>
      <c r="D4" s="151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</row>
    <row r="5" spans="1:57" ht="12.75">
      <c r="A5" s="151"/>
      <c r="B5" s="151"/>
      <c r="C5" s="151"/>
      <c r="D5" s="151"/>
      <c r="E5" s="163" t="s">
        <v>25</v>
      </c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5"/>
    </row>
    <row r="6" spans="1:57" ht="12.75">
      <c r="A6" s="152"/>
      <c r="B6" s="152"/>
      <c r="C6" s="152"/>
      <c r="D6" s="152"/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  <c r="Q6" s="21">
        <v>13</v>
      </c>
      <c r="R6" s="21">
        <v>14</v>
      </c>
      <c r="S6" s="21">
        <v>15</v>
      </c>
      <c r="T6" s="21">
        <v>16</v>
      </c>
      <c r="U6" s="28">
        <v>17</v>
      </c>
      <c r="V6" s="21">
        <v>18</v>
      </c>
      <c r="W6" s="21">
        <v>19</v>
      </c>
      <c r="X6" s="21">
        <v>20</v>
      </c>
      <c r="Y6" s="21">
        <v>21</v>
      </c>
      <c r="Z6" s="21">
        <v>22</v>
      </c>
      <c r="AA6" s="21">
        <v>23</v>
      </c>
      <c r="AB6" s="21">
        <v>24</v>
      </c>
      <c r="AC6" s="21">
        <v>25</v>
      </c>
      <c r="AD6" s="21">
        <v>26</v>
      </c>
      <c r="AE6" s="21">
        <v>27</v>
      </c>
      <c r="AF6" s="21">
        <v>28</v>
      </c>
      <c r="AG6" s="21">
        <v>29</v>
      </c>
      <c r="AH6" s="21">
        <v>30</v>
      </c>
      <c r="AI6" s="21">
        <v>31</v>
      </c>
      <c r="AJ6" s="21">
        <v>32</v>
      </c>
      <c r="AK6" s="21">
        <v>33</v>
      </c>
      <c r="AL6" s="21">
        <v>34</v>
      </c>
      <c r="AM6" s="21">
        <v>35</v>
      </c>
      <c r="AN6" s="21">
        <v>36</v>
      </c>
      <c r="AO6" s="21">
        <v>37</v>
      </c>
      <c r="AP6" s="21">
        <v>38</v>
      </c>
      <c r="AQ6" s="21">
        <v>39</v>
      </c>
      <c r="AR6" s="21">
        <v>40</v>
      </c>
      <c r="AS6" s="28">
        <v>41</v>
      </c>
      <c r="AT6" s="28">
        <v>42</v>
      </c>
      <c r="AU6" s="21">
        <v>43</v>
      </c>
      <c r="AV6" s="21">
        <v>44</v>
      </c>
      <c r="AW6" s="21">
        <v>45</v>
      </c>
      <c r="AX6" s="21">
        <v>46</v>
      </c>
      <c r="AY6" s="21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</row>
    <row r="7" spans="1:58" ht="12.75">
      <c r="A7" s="179" t="s">
        <v>29</v>
      </c>
      <c r="B7" s="176" t="s">
        <v>79</v>
      </c>
      <c r="C7" s="176" t="s">
        <v>78</v>
      </c>
      <c r="D7" s="93" t="s">
        <v>17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116">
        <v>0</v>
      </c>
      <c r="W7" s="116">
        <v>0</v>
      </c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116">
        <v>0</v>
      </c>
      <c r="AW7" s="116">
        <v>0</v>
      </c>
      <c r="AX7" s="116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16">
        <v>0</v>
      </c>
      <c r="BE7" s="116">
        <v>0</v>
      </c>
      <c r="BF7" s="64">
        <f aca="true" t="shared" si="0" ref="BF7:BF16">SUM(E7:BE7)</f>
        <v>0</v>
      </c>
    </row>
    <row r="8" spans="1:58" ht="12.75">
      <c r="A8" s="180"/>
      <c r="B8" s="177"/>
      <c r="C8" s="177"/>
      <c r="D8" s="93" t="s">
        <v>18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116">
        <v>0</v>
      </c>
      <c r="W8" s="116">
        <v>0</v>
      </c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116">
        <v>0</v>
      </c>
      <c r="AW8" s="116">
        <v>0</v>
      </c>
      <c r="AX8" s="116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16">
        <v>0</v>
      </c>
      <c r="BE8" s="116">
        <v>0</v>
      </c>
      <c r="BF8" s="64">
        <f t="shared" si="0"/>
        <v>0</v>
      </c>
    </row>
    <row r="9" spans="1:58" ht="12.75">
      <c r="A9" s="180"/>
      <c r="B9" s="142" t="s">
        <v>92</v>
      </c>
      <c r="C9" s="147" t="s">
        <v>87</v>
      </c>
      <c r="D9" s="40" t="s">
        <v>17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70"/>
      <c r="U9" s="70"/>
      <c r="V9" s="123">
        <v>0</v>
      </c>
      <c r="W9" s="123"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186" t="s">
        <v>68</v>
      </c>
      <c r="AV9" s="123">
        <v>0</v>
      </c>
      <c r="AW9" s="123">
        <v>0</v>
      </c>
      <c r="AX9" s="123">
        <v>0</v>
      </c>
      <c r="AY9" s="123">
        <v>0</v>
      </c>
      <c r="AZ9" s="123">
        <v>0</v>
      </c>
      <c r="BA9" s="123">
        <v>0</v>
      </c>
      <c r="BB9" s="123">
        <v>0</v>
      </c>
      <c r="BC9" s="123">
        <v>0</v>
      </c>
      <c r="BD9" s="123">
        <v>0</v>
      </c>
      <c r="BE9" s="123">
        <v>0</v>
      </c>
      <c r="BF9" s="13">
        <f t="shared" si="0"/>
        <v>0</v>
      </c>
    </row>
    <row r="10" spans="1:58" ht="12.75">
      <c r="A10" s="180"/>
      <c r="B10" s="143"/>
      <c r="C10" s="147"/>
      <c r="D10" s="40" t="s">
        <v>18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57"/>
      <c r="U10" s="57"/>
      <c r="V10" s="123">
        <v>0</v>
      </c>
      <c r="W10" s="123"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187"/>
      <c r="AV10" s="123">
        <v>0</v>
      </c>
      <c r="AW10" s="123">
        <v>0</v>
      </c>
      <c r="AX10" s="123">
        <v>0</v>
      </c>
      <c r="AY10" s="123">
        <v>0</v>
      </c>
      <c r="AZ10" s="123">
        <v>0</v>
      </c>
      <c r="BA10" s="123">
        <v>0</v>
      </c>
      <c r="BB10" s="123">
        <v>0</v>
      </c>
      <c r="BC10" s="123">
        <v>0</v>
      </c>
      <c r="BD10" s="123">
        <v>0</v>
      </c>
      <c r="BE10" s="123">
        <v>0</v>
      </c>
      <c r="BF10" s="13">
        <f t="shared" si="0"/>
        <v>0</v>
      </c>
    </row>
    <row r="11" spans="1:58" ht="12.75" customHeight="1">
      <c r="A11" s="180"/>
      <c r="B11" s="176" t="s">
        <v>30</v>
      </c>
      <c r="C11" s="176" t="s">
        <v>46</v>
      </c>
      <c r="D11" s="93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9"/>
      <c r="U11" s="52"/>
      <c r="V11" s="116">
        <v>0</v>
      </c>
      <c r="W11" s="116">
        <v>0</v>
      </c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51"/>
      <c r="AU11" s="68"/>
      <c r="AV11" s="116">
        <v>0</v>
      </c>
      <c r="AW11" s="116">
        <v>0</v>
      </c>
      <c r="AX11" s="116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16">
        <v>0</v>
      </c>
      <c r="BE11" s="116">
        <v>0</v>
      </c>
      <c r="BF11" s="64">
        <f t="shared" si="0"/>
        <v>0</v>
      </c>
    </row>
    <row r="12" spans="1:58" ht="12.75">
      <c r="A12" s="180"/>
      <c r="B12" s="177"/>
      <c r="C12" s="177"/>
      <c r="D12" s="93" t="s">
        <v>18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9"/>
      <c r="U12" s="52"/>
      <c r="V12" s="116">
        <v>0</v>
      </c>
      <c r="W12" s="116">
        <v>0</v>
      </c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51"/>
      <c r="AU12" s="68"/>
      <c r="AV12" s="116">
        <v>0</v>
      </c>
      <c r="AW12" s="116">
        <v>0</v>
      </c>
      <c r="AX12" s="116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0</v>
      </c>
      <c r="BE12" s="116">
        <v>0</v>
      </c>
      <c r="BF12" s="64">
        <f t="shared" si="0"/>
        <v>0</v>
      </c>
    </row>
    <row r="13" spans="1:58" s="8" customFormat="1" ht="12" customHeight="1">
      <c r="A13" s="180"/>
      <c r="B13" s="147" t="s">
        <v>97</v>
      </c>
      <c r="C13" s="142" t="s">
        <v>98</v>
      </c>
      <c r="D13" s="40" t="s">
        <v>17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171" t="s">
        <v>65</v>
      </c>
      <c r="U13" s="95"/>
      <c r="V13" s="123">
        <v>0</v>
      </c>
      <c r="W13" s="123">
        <v>0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123">
        <v>0</v>
      </c>
      <c r="AW13" s="123">
        <v>0</v>
      </c>
      <c r="AX13" s="123">
        <v>0</v>
      </c>
      <c r="AY13" s="123">
        <v>0</v>
      </c>
      <c r="AZ13" s="123">
        <v>0</v>
      </c>
      <c r="BA13" s="123">
        <v>0</v>
      </c>
      <c r="BB13" s="123">
        <v>0</v>
      </c>
      <c r="BC13" s="123">
        <v>0</v>
      </c>
      <c r="BD13" s="123">
        <v>0</v>
      </c>
      <c r="BE13" s="123">
        <v>0</v>
      </c>
      <c r="BF13" s="30">
        <f t="shared" si="0"/>
        <v>0</v>
      </c>
    </row>
    <row r="14" spans="1:58" s="8" customFormat="1" ht="12.75">
      <c r="A14" s="180"/>
      <c r="B14" s="147"/>
      <c r="C14" s="143"/>
      <c r="D14" s="40" t="s">
        <v>18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172"/>
      <c r="U14" s="95"/>
      <c r="V14" s="123">
        <v>0</v>
      </c>
      <c r="W14" s="123">
        <v>0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123">
        <v>0</v>
      </c>
      <c r="AW14" s="123">
        <v>0</v>
      </c>
      <c r="AX14" s="123">
        <v>0</v>
      </c>
      <c r="AY14" s="123">
        <v>0</v>
      </c>
      <c r="AZ14" s="123">
        <v>0</v>
      </c>
      <c r="BA14" s="123">
        <v>0</v>
      </c>
      <c r="BB14" s="123">
        <v>0</v>
      </c>
      <c r="BC14" s="123">
        <v>0</v>
      </c>
      <c r="BD14" s="123">
        <v>0</v>
      </c>
      <c r="BE14" s="123">
        <v>0</v>
      </c>
      <c r="BF14" s="30">
        <f t="shared" si="0"/>
        <v>0</v>
      </c>
    </row>
    <row r="15" spans="1:58" s="8" customFormat="1" ht="12.75">
      <c r="A15" s="180"/>
      <c r="B15" s="147" t="s">
        <v>115</v>
      </c>
      <c r="C15" s="142" t="s">
        <v>20</v>
      </c>
      <c r="D15" s="40" t="s">
        <v>17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171" t="s">
        <v>65</v>
      </c>
      <c r="U15" s="30"/>
      <c r="V15" s="123">
        <v>0</v>
      </c>
      <c r="W15" s="123">
        <v>0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123">
        <v>0</v>
      </c>
      <c r="AW15" s="123">
        <v>0</v>
      </c>
      <c r="AX15" s="123">
        <v>0</v>
      </c>
      <c r="AY15" s="123">
        <v>0</v>
      </c>
      <c r="AZ15" s="123">
        <v>0</v>
      </c>
      <c r="BA15" s="123">
        <v>0</v>
      </c>
      <c r="BB15" s="123">
        <v>0</v>
      </c>
      <c r="BC15" s="123">
        <v>0</v>
      </c>
      <c r="BD15" s="123">
        <v>0</v>
      </c>
      <c r="BE15" s="123">
        <v>0</v>
      </c>
      <c r="BF15" s="13">
        <f t="shared" si="0"/>
        <v>0</v>
      </c>
    </row>
    <row r="16" spans="1:58" s="8" customFormat="1" ht="12.75">
      <c r="A16" s="180"/>
      <c r="B16" s="147"/>
      <c r="C16" s="143"/>
      <c r="D16" s="40" t="s">
        <v>18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172"/>
      <c r="U16" s="30"/>
      <c r="V16" s="123">
        <v>0</v>
      </c>
      <c r="W16" s="123">
        <v>0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123">
        <v>0</v>
      </c>
      <c r="AW16" s="123">
        <v>0</v>
      </c>
      <c r="AX16" s="123">
        <v>0</v>
      </c>
      <c r="AY16" s="123">
        <v>0</v>
      </c>
      <c r="AZ16" s="123">
        <v>0</v>
      </c>
      <c r="BA16" s="123">
        <v>0</v>
      </c>
      <c r="BB16" s="123">
        <v>0</v>
      </c>
      <c r="BC16" s="123">
        <v>0</v>
      </c>
      <c r="BD16" s="123">
        <v>0</v>
      </c>
      <c r="BE16" s="123">
        <v>0</v>
      </c>
      <c r="BF16" s="13">
        <f t="shared" si="0"/>
        <v>0</v>
      </c>
    </row>
    <row r="17" spans="1:58" ht="12.75" customHeight="1">
      <c r="A17" s="180"/>
      <c r="B17" s="147" t="s">
        <v>31</v>
      </c>
      <c r="C17" s="147" t="s">
        <v>19</v>
      </c>
      <c r="D17" s="40" t="s">
        <v>17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6"/>
      <c r="U17" s="29"/>
      <c r="V17" s="123">
        <v>0</v>
      </c>
      <c r="W17" s="123">
        <v>0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3"/>
      <c r="AI17" s="33"/>
      <c r="AJ17" s="33"/>
      <c r="AK17" s="33"/>
      <c r="AL17" s="31"/>
      <c r="AM17" s="33"/>
      <c r="AN17" s="33"/>
      <c r="AO17" s="33"/>
      <c r="AP17" s="33"/>
      <c r="AQ17" s="33"/>
      <c r="AR17" s="30"/>
      <c r="AS17" s="33"/>
      <c r="AT17" s="33"/>
      <c r="AU17" s="33"/>
      <c r="AV17" s="123">
        <v>0</v>
      </c>
      <c r="AW17" s="123">
        <v>0</v>
      </c>
      <c r="AX17" s="123">
        <v>0</v>
      </c>
      <c r="AY17" s="123">
        <v>0</v>
      </c>
      <c r="AZ17" s="123">
        <v>0</v>
      </c>
      <c r="BA17" s="123">
        <v>0</v>
      </c>
      <c r="BB17" s="123">
        <v>0</v>
      </c>
      <c r="BC17" s="123">
        <v>0</v>
      </c>
      <c r="BD17" s="123">
        <v>0</v>
      </c>
      <c r="BE17" s="123">
        <v>0</v>
      </c>
      <c r="BF17" s="13">
        <f aca="true" t="shared" si="1" ref="BF17:BF57">SUM(E17:BE17)</f>
        <v>0</v>
      </c>
    </row>
    <row r="18" spans="1:58" ht="12.75">
      <c r="A18" s="180"/>
      <c r="B18" s="147"/>
      <c r="C18" s="147"/>
      <c r="D18" s="40" t="s">
        <v>18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6"/>
      <c r="U18" s="29"/>
      <c r="V18" s="123">
        <v>0</v>
      </c>
      <c r="W18" s="123">
        <v>0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3"/>
      <c r="AI18" s="33"/>
      <c r="AJ18" s="33"/>
      <c r="AK18" s="33"/>
      <c r="AL18" s="31"/>
      <c r="AM18" s="33"/>
      <c r="AN18" s="33"/>
      <c r="AO18" s="33"/>
      <c r="AP18" s="33"/>
      <c r="AQ18" s="33"/>
      <c r="AR18" s="30"/>
      <c r="AS18" s="33"/>
      <c r="AT18" s="33"/>
      <c r="AU18" s="33"/>
      <c r="AV18" s="123">
        <v>0</v>
      </c>
      <c r="AW18" s="123">
        <v>0</v>
      </c>
      <c r="AX18" s="123">
        <v>0</v>
      </c>
      <c r="AY18" s="123">
        <v>0</v>
      </c>
      <c r="AZ18" s="123">
        <v>0</v>
      </c>
      <c r="BA18" s="123">
        <v>0</v>
      </c>
      <c r="BB18" s="123">
        <v>0</v>
      </c>
      <c r="BC18" s="123">
        <v>0</v>
      </c>
      <c r="BD18" s="123">
        <v>0</v>
      </c>
      <c r="BE18" s="123">
        <v>0</v>
      </c>
      <c r="BF18" s="13">
        <f t="shared" si="1"/>
        <v>0</v>
      </c>
    </row>
    <row r="19" spans="1:58" ht="12.75" customHeight="1">
      <c r="A19" s="180"/>
      <c r="B19" s="147" t="s">
        <v>32</v>
      </c>
      <c r="C19" s="147" t="s">
        <v>21</v>
      </c>
      <c r="D19" s="40" t="s">
        <v>17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1"/>
      <c r="V19" s="123">
        <v>0</v>
      </c>
      <c r="W19" s="123">
        <v>0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3"/>
      <c r="AR19" s="33"/>
      <c r="AS19" s="36"/>
      <c r="AT19" s="36"/>
      <c r="AU19" s="33"/>
      <c r="AV19" s="123">
        <v>0</v>
      </c>
      <c r="AW19" s="123">
        <v>0</v>
      </c>
      <c r="AX19" s="123">
        <v>0</v>
      </c>
      <c r="AY19" s="123">
        <v>0</v>
      </c>
      <c r="AZ19" s="123">
        <v>0</v>
      </c>
      <c r="BA19" s="123">
        <v>0</v>
      </c>
      <c r="BB19" s="123">
        <v>0</v>
      </c>
      <c r="BC19" s="123">
        <v>0</v>
      </c>
      <c r="BD19" s="123">
        <v>0</v>
      </c>
      <c r="BE19" s="123">
        <v>0</v>
      </c>
      <c r="BF19" s="30">
        <f t="shared" si="1"/>
        <v>0</v>
      </c>
    </row>
    <row r="20" spans="1:58" ht="12.75">
      <c r="A20" s="180"/>
      <c r="B20" s="147"/>
      <c r="C20" s="147"/>
      <c r="D20" s="40" t="s">
        <v>18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1"/>
      <c r="V20" s="123">
        <v>0</v>
      </c>
      <c r="W20" s="123">
        <v>0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6"/>
      <c r="AT20" s="36"/>
      <c r="AU20" s="33"/>
      <c r="AV20" s="123">
        <v>0</v>
      </c>
      <c r="AW20" s="123">
        <v>0</v>
      </c>
      <c r="AX20" s="123">
        <v>0</v>
      </c>
      <c r="AY20" s="123">
        <v>0</v>
      </c>
      <c r="AZ20" s="123">
        <v>0</v>
      </c>
      <c r="BA20" s="123">
        <v>0</v>
      </c>
      <c r="BB20" s="123">
        <v>0</v>
      </c>
      <c r="BC20" s="123">
        <v>0</v>
      </c>
      <c r="BD20" s="123">
        <v>0</v>
      </c>
      <c r="BE20" s="123">
        <v>0</v>
      </c>
      <c r="BF20" s="30">
        <f t="shared" si="1"/>
        <v>0</v>
      </c>
    </row>
    <row r="21" spans="1:58" ht="12.75">
      <c r="A21" s="180"/>
      <c r="B21" s="182" t="s">
        <v>33</v>
      </c>
      <c r="C21" s="176" t="s">
        <v>34</v>
      </c>
      <c r="D21" s="93" t="s">
        <v>17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82"/>
      <c r="U21" s="50"/>
      <c r="V21" s="116">
        <v>0</v>
      </c>
      <c r="W21" s="116">
        <v>0</v>
      </c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49"/>
      <c r="AR21" s="49"/>
      <c r="AS21" s="49"/>
      <c r="AT21" s="49"/>
      <c r="AU21" s="49"/>
      <c r="AV21" s="116">
        <v>0</v>
      </c>
      <c r="AW21" s="116">
        <v>0</v>
      </c>
      <c r="AX21" s="116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0</v>
      </c>
      <c r="BE21" s="116">
        <v>0</v>
      </c>
      <c r="BF21" s="64">
        <f t="shared" si="1"/>
        <v>0</v>
      </c>
    </row>
    <row r="22" spans="1:58" ht="12.75">
      <c r="A22" s="180"/>
      <c r="B22" s="182"/>
      <c r="C22" s="177"/>
      <c r="D22" s="93" t="s">
        <v>18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82"/>
      <c r="U22" s="50"/>
      <c r="V22" s="116">
        <v>0</v>
      </c>
      <c r="W22" s="116">
        <v>0</v>
      </c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49"/>
      <c r="AU22" s="49"/>
      <c r="AV22" s="116">
        <v>0</v>
      </c>
      <c r="AW22" s="116">
        <v>0</v>
      </c>
      <c r="AX22" s="116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0</v>
      </c>
      <c r="BE22" s="116">
        <v>0</v>
      </c>
      <c r="BF22" s="64">
        <f t="shared" si="1"/>
        <v>0</v>
      </c>
    </row>
    <row r="23" spans="1:58" s="8" customFormat="1" ht="9.75" customHeight="1">
      <c r="A23" s="180"/>
      <c r="B23" s="183" t="s">
        <v>35</v>
      </c>
      <c r="C23" s="178" t="s">
        <v>93</v>
      </c>
      <c r="D23" s="40" t="s">
        <v>17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171" t="s">
        <v>65</v>
      </c>
      <c r="U23" s="75"/>
      <c r="V23" s="123">
        <v>0</v>
      </c>
      <c r="W23" s="123">
        <v>0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123">
        <v>0</v>
      </c>
      <c r="AW23" s="123">
        <v>0</v>
      </c>
      <c r="AX23" s="123">
        <v>0</v>
      </c>
      <c r="AY23" s="123">
        <v>0</v>
      </c>
      <c r="AZ23" s="123">
        <v>0</v>
      </c>
      <c r="BA23" s="123">
        <v>0</v>
      </c>
      <c r="BB23" s="123">
        <v>0</v>
      </c>
      <c r="BC23" s="123">
        <v>0</v>
      </c>
      <c r="BD23" s="123">
        <v>0</v>
      </c>
      <c r="BE23" s="123">
        <v>0</v>
      </c>
      <c r="BF23" s="30">
        <f t="shared" si="1"/>
        <v>0</v>
      </c>
    </row>
    <row r="24" spans="1:58" s="8" customFormat="1" ht="12.75">
      <c r="A24" s="180"/>
      <c r="B24" s="183"/>
      <c r="C24" s="178"/>
      <c r="D24" s="40" t="s">
        <v>18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172"/>
      <c r="U24" s="96"/>
      <c r="V24" s="123">
        <v>0</v>
      </c>
      <c r="W24" s="123">
        <v>0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123">
        <v>0</v>
      </c>
      <c r="AW24" s="123">
        <v>0</v>
      </c>
      <c r="AX24" s="123">
        <v>0</v>
      </c>
      <c r="AY24" s="123">
        <v>0</v>
      </c>
      <c r="AZ24" s="123">
        <v>0</v>
      </c>
      <c r="BA24" s="123">
        <v>0</v>
      </c>
      <c r="BB24" s="123">
        <v>0</v>
      </c>
      <c r="BC24" s="123">
        <v>0</v>
      </c>
      <c r="BD24" s="123">
        <v>0</v>
      </c>
      <c r="BE24" s="123">
        <v>0</v>
      </c>
      <c r="BF24" s="30">
        <f t="shared" si="1"/>
        <v>0</v>
      </c>
    </row>
    <row r="25" spans="1:58" ht="12.75">
      <c r="A25" s="180"/>
      <c r="B25" s="183" t="s">
        <v>74</v>
      </c>
      <c r="C25" s="178" t="s">
        <v>130</v>
      </c>
      <c r="D25" s="40" t="s">
        <v>17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71" t="s">
        <v>65</v>
      </c>
      <c r="U25" s="33"/>
      <c r="V25" s="123">
        <v>0</v>
      </c>
      <c r="W25" s="123">
        <v>0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123">
        <v>0</v>
      </c>
      <c r="AW25" s="123">
        <v>0</v>
      </c>
      <c r="AX25" s="123">
        <v>0</v>
      </c>
      <c r="AY25" s="123">
        <v>0</v>
      </c>
      <c r="AZ25" s="123">
        <v>0</v>
      </c>
      <c r="BA25" s="123">
        <v>0</v>
      </c>
      <c r="BB25" s="123">
        <v>0</v>
      </c>
      <c r="BC25" s="123">
        <v>0</v>
      </c>
      <c r="BD25" s="123">
        <v>0</v>
      </c>
      <c r="BE25" s="123">
        <v>0</v>
      </c>
      <c r="BF25" s="30">
        <f t="shared" si="1"/>
        <v>0</v>
      </c>
    </row>
    <row r="26" spans="1:58" ht="12.75">
      <c r="A26" s="180"/>
      <c r="B26" s="183"/>
      <c r="C26" s="178"/>
      <c r="D26" s="40" t="s">
        <v>18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72"/>
      <c r="U26" s="33"/>
      <c r="V26" s="123">
        <v>0</v>
      </c>
      <c r="W26" s="123">
        <v>0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123">
        <v>0</v>
      </c>
      <c r="AW26" s="123">
        <v>0</v>
      </c>
      <c r="AX26" s="123">
        <v>0</v>
      </c>
      <c r="AY26" s="123">
        <v>0</v>
      </c>
      <c r="AZ26" s="123">
        <v>0</v>
      </c>
      <c r="BA26" s="123">
        <v>0</v>
      </c>
      <c r="BB26" s="123">
        <v>0</v>
      </c>
      <c r="BC26" s="123">
        <v>0</v>
      </c>
      <c r="BD26" s="123">
        <v>0</v>
      </c>
      <c r="BE26" s="123">
        <v>0</v>
      </c>
      <c r="BF26" s="30">
        <f t="shared" si="1"/>
        <v>0</v>
      </c>
    </row>
    <row r="27" spans="1:58" ht="12.75" customHeight="1">
      <c r="A27" s="180"/>
      <c r="B27" s="176" t="s">
        <v>36</v>
      </c>
      <c r="C27" s="176" t="s">
        <v>90</v>
      </c>
      <c r="D27" s="93" t="s">
        <v>17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1"/>
      <c r="V27" s="116">
        <v>0</v>
      </c>
      <c r="W27" s="116">
        <v>0</v>
      </c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49"/>
      <c r="AR27" s="49"/>
      <c r="AS27" s="51"/>
      <c r="AT27" s="51"/>
      <c r="AU27" s="49"/>
      <c r="AV27" s="116">
        <v>0</v>
      </c>
      <c r="AW27" s="116">
        <v>0</v>
      </c>
      <c r="AX27" s="116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0</v>
      </c>
      <c r="BE27" s="116">
        <v>0</v>
      </c>
      <c r="BF27" s="64">
        <f t="shared" si="1"/>
        <v>0</v>
      </c>
    </row>
    <row r="28" spans="1:58" ht="12.75">
      <c r="A28" s="180"/>
      <c r="B28" s="177"/>
      <c r="C28" s="177"/>
      <c r="D28" s="93" t="s">
        <v>18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1"/>
      <c r="V28" s="116">
        <v>0</v>
      </c>
      <c r="W28" s="116">
        <v>0</v>
      </c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1"/>
      <c r="AT28" s="51"/>
      <c r="AU28" s="49"/>
      <c r="AV28" s="116">
        <v>0</v>
      </c>
      <c r="AW28" s="116">
        <v>0</v>
      </c>
      <c r="AX28" s="116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0</v>
      </c>
      <c r="BE28" s="116">
        <v>0</v>
      </c>
      <c r="BF28" s="64">
        <f t="shared" si="1"/>
        <v>0</v>
      </c>
    </row>
    <row r="29" spans="1:58" s="8" customFormat="1" ht="12.75">
      <c r="A29" s="180"/>
      <c r="B29" s="182" t="s">
        <v>37</v>
      </c>
      <c r="C29" s="182" t="s">
        <v>91</v>
      </c>
      <c r="D29" s="93" t="s">
        <v>17</v>
      </c>
      <c r="E29" s="91"/>
      <c r="F29" s="91"/>
      <c r="G29" s="91"/>
      <c r="H29" s="91"/>
      <c r="I29" s="91"/>
      <c r="J29" s="91"/>
      <c r="K29" s="91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116">
        <v>0</v>
      </c>
      <c r="W29" s="116">
        <v>0</v>
      </c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1"/>
      <c r="AI29" s="91"/>
      <c r="AJ29" s="91"/>
      <c r="AK29" s="91"/>
      <c r="AL29" s="92"/>
      <c r="AM29" s="91"/>
      <c r="AN29" s="91"/>
      <c r="AO29" s="91"/>
      <c r="AP29" s="91"/>
      <c r="AQ29" s="91"/>
      <c r="AR29" s="91"/>
      <c r="AS29" s="91"/>
      <c r="AT29" s="91"/>
      <c r="AU29" s="79"/>
      <c r="AV29" s="116">
        <v>0</v>
      </c>
      <c r="AW29" s="116">
        <v>0</v>
      </c>
      <c r="AX29" s="116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0</v>
      </c>
      <c r="BE29" s="116">
        <v>0</v>
      </c>
      <c r="BF29" s="64">
        <f t="shared" si="1"/>
        <v>0</v>
      </c>
    </row>
    <row r="30" spans="1:58" s="8" customFormat="1" ht="12.75">
      <c r="A30" s="180"/>
      <c r="B30" s="182"/>
      <c r="C30" s="182"/>
      <c r="D30" s="93" t="s">
        <v>18</v>
      </c>
      <c r="E30" s="91"/>
      <c r="F30" s="91"/>
      <c r="G30" s="91"/>
      <c r="H30" s="91"/>
      <c r="I30" s="91"/>
      <c r="J30" s="91"/>
      <c r="K30" s="91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116">
        <v>0</v>
      </c>
      <c r="W30" s="116">
        <v>0</v>
      </c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1"/>
      <c r="AI30" s="91"/>
      <c r="AJ30" s="91"/>
      <c r="AK30" s="91"/>
      <c r="AL30" s="92"/>
      <c r="AM30" s="91"/>
      <c r="AN30" s="91"/>
      <c r="AO30" s="91"/>
      <c r="AP30" s="91"/>
      <c r="AQ30" s="91"/>
      <c r="AR30" s="91"/>
      <c r="AS30" s="91"/>
      <c r="AT30" s="91"/>
      <c r="AU30" s="79"/>
      <c r="AV30" s="116">
        <v>0</v>
      </c>
      <c r="AW30" s="116">
        <v>0</v>
      </c>
      <c r="AX30" s="116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0</v>
      </c>
      <c r="BE30" s="116">
        <v>0</v>
      </c>
      <c r="BF30" s="64">
        <f t="shared" si="1"/>
        <v>0</v>
      </c>
    </row>
    <row r="31" spans="1:58" s="8" customFormat="1" ht="12.75">
      <c r="A31" s="180"/>
      <c r="B31" s="178" t="s">
        <v>38</v>
      </c>
      <c r="C31" s="178" t="s">
        <v>116</v>
      </c>
      <c r="D31" s="40" t="s">
        <v>17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194" t="s">
        <v>68</v>
      </c>
      <c r="V31" s="123">
        <v>0</v>
      </c>
      <c r="W31" s="123">
        <v>0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171" t="s">
        <v>65</v>
      </c>
      <c r="AM31" s="30"/>
      <c r="AN31" s="30"/>
      <c r="AO31" s="30"/>
      <c r="AP31" s="30"/>
      <c r="AQ31" s="30"/>
      <c r="AR31" s="30"/>
      <c r="AS31" s="30"/>
      <c r="AT31" s="30"/>
      <c r="AU31" s="29"/>
      <c r="AV31" s="123">
        <v>0</v>
      </c>
      <c r="AW31" s="123">
        <v>0</v>
      </c>
      <c r="AX31" s="123">
        <v>0</v>
      </c>
      <c r="AY31" s="123">
        <v>0</v>
      </c>
      <c r="AZ31" s="123">
        <v>0</v>
      </c>
      <c r="BA31" s="123">
        <v>0</v>
      </c>
      <c r="BB31" s="123">
        <v>0</v>
      </c>
      <c r="BC31" s="123">
        <v>0</v>
      </c>
      <c r="BD31" s="123">
        <v>0</v>
      </c>
      <c r="BE31" s="123">
        <v>0</v>
      </c>
      <c r="BF31" s="30">
        <f t="shared" si="1"/>
        <v>0</v>
      </c>
    </row>
    <row r="32" spans="1:58" s="8" customFormat="1" ht="12.75">
      <c r="A32" s="180"/>
      <c r="B32" s="178"/>
      <c r="C32" s="178"/>
      <c r="D32" s="40" t="s">
        <v>18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195"/>
      <c r="V32" s="123">
        <v>0</v>
      </c>
      <c r="W32" s="123">
        <v>0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72"/>
      <c r="AM32" s="30"/>
      <c r="AN32" s="30"/>
      <c r="AO32" s="30"/>
      <c r="AP32" s="30"/>
      <c r="AQ32" s="30"/>
      <c r="AR32" s="30"/>
      <c r="AS32" s="30"/>
      <c r="AT32" s="30"/>
      <c r="AU32" s="29"/>
      <c r="AV32" s="123">
        <v>0</v>
      </c>
      <c r="AW32" s="123">
        <v>0</v>
      </c>
      <c r="AX32" s="123">
        <v>0</v>
      </c>
      <c r="AY32" s="123">
        <v>0</v>
      </c>
      <c r="AZ32" s="123">
        <v>0</v>
      </c>
      <c r="BA32" s="123">
        <v>0</v>
      </c>
      <c r="BB32" s="123">
        <v>0</v>
      </c>
      <c r="BC32" s="123">
        <v>0</v>
      </c>
      <c r="BD32" s="123">
        <v>0</v>
      </c>
      <c r="BE32" s="123">
        <v>0</v>
      </c>
      <c r="BF32" s="30">
        <f t="shared" si="1"/>
        <v>0</v>
      </c>
    </row>
    <row r="33" spans="1:58" ht="12.75" customHeight="1">
      <c r="A33" s="180"/>
      <c r="B33" s="147" t="s">
        <v>39</v>
      </c>
      <c r="C33" s="147" t="s">
        <v>129</v>
      </c>
      <c r="D33" s="40" t="s">
        <v>17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75"/>
      <c r="U33" s="36"/>
      <c r="V33" s="123">
        <v>0</v>
      </c>
      <c r="W33" s="123">
        <v>0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186" t="s">
        <v>68</v>
      </c>
      <c r="AV33" s="123">
        <v>0</v>
      </c>
      <c r="AW33" s="123">
        <v>0</v>
      </c>
      <c r="AX33" s="123">
        <v>0</v>
      </c>
      <c r="AY33" s="123">
        <v>0</v>
      </c>
      <c r="AZ33" s="123">
        <v>0</v>
      </c>
      <c r="BA33" s="123">
        <v>0</v>
      </c>
      <c r="BB33" s="123">
        <v>0</v>
      </c>
      <c r="BC33" s="123">
        <v>0</v>
      </c>
      <c r="BD33" s="123">
        <v>0</v>
      </c>
      <c r="BE33" s="123">
        <v>0</v>
      </c>
      <c r="BF33" s="13">
        <f t="shared" si="1"/>
        <v>0</v>
      </c>
    </row>
    <row r="34" spans="1:58" ht="12.75">
      <c r="A34" s="180"/>
      <c r="B34" s="147"/>
      <c r="C34" s="147"/>
      <c r="D34" s="40" t="s">
        <v>18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75"/>
      <c r="U34" s="36"/>
      <c r="V34" s="123">
        <v>0</v>
      </c>
      <c r="W34" s="123">
        <v>0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187"/>
      <c r="AV34" s="123">
        <v>0</v>
      </c>
      <c r="AW34" s="123">
        <v>0</v>
      </c>
      <c r="AX34" s="123">
        <v>0</v>
      </c>
      <c r="AY34" s="123">
        <v>0</v>
      </c>
      <c r="AZ34" s="123">
        <v>0</v>
      </c>
      <c r="BA34" s="123">
        <v>0</v>
      </c>
      <c r="BB34" s="123">
        <v>0</v>
      </c>
      <c r="BC34" s="123">
        <v>0</v>
      </c>
      <c r="BD34" s="123">
        <v>0</v>
      </c>
      <c r="BE34" s="123">
        <v>0</v>
      </c>
      <c r="BF34" s="13">
        <f t="shared" si="1"/>
        <v>0</v>
      </c>
    </row>
    <row r="35" spans="1:58" ht="12.75" customHeight="1">
      <c r="A35" s="180"/>
      <c r="B35" s="147" t="s">
        <v>139</v>
      </c>
      <c r="C35" s="142" t="s">
        <v>140</v>
      </c>
      <c r="D35" s="40" t="s">
        <v>17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29"/>
      <c r="U35" s="33"/>
      <c r="V35" s="123">
        <v>0</v>
      </c>
      <c r="W35" s="123">
        <v>0</v>
      </c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6"/>
      <c r="AU35" s="36"/>
      <c r="AV35" s="123">
        <v>0</v>
      </c>
      <c r="AW35" s="123">
        <v>0</v>
      </c>
      <c r="AX35" s="123">
        <v>0</v>
      </c>
      <c r="AY35" s="123">
        <v>0</v>
      </c>
      <c r="AZ35" s="123">
        <v>0</v>
      </c>
      <c r="BA35" s="123">
        <v>0</v>
      </c>
      <c r="BB35" s="123">
        <v>0</v>
      </c>
      <c r="BC35" s="123">
        <v>0</v>
      </c>
      <c r="BD35" s="123">
        <v>0</v>
      </c>
      <c r="BE35" s="123">
        <v>0</v>
      </c>
      <c r="BF35" s="13">
        <f t="shared" si="1"/>
        <v>0</v>
      </c>
    </row>
    <row r="36" spans="1:58" ht="12.75">
      <c r="A36" s="180"/>
      <c r="B36" s="147"/>
      <c r="C36" s="143"/>
      <c r="D36" s="40" t="s">
        <v>18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29"/>
      <c r="U36" s="33"/>
      <c r="V36" s="123">
        <v>0</v>
      </c>
      <c r="W36" s="123">
        <v>0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6"/>
      <c r="AU36" s="36"/>
      <c r="AV36" s="123">
        <v>0</v>
      </c>
      <c r="AW36" s="123">
        <v>0</v>
      </c>
      <c r="AX36" s="123">
        <v>0</v>
      </c>
      <c r="AY36" s="123">
        <v>0</v>
      </c>
      <c r="AZ36" s="123">
        <v>0</v>
      </c>
      <c r="BA36" s="123">
        <v>0</v>
      </c>
      <c r="BB36" s="123">
        <v>0</v>
      </c>
      <c r="BC36" s="123">
        <v>0</v>
      </c>
      <c r="BD36" s="123">
        <v>0</v>
      </c>
      <c r="BE36" s="123">
        <v>0</v>
      </c>
      <c r="BF36" s="13">
        <f t="shared" si="1"/>
        <v>0</v>
      </c>
    </row>
    <row r="37" spans="1:58" ht="12.75" customHeight="1">
      <c r="A37" s="180"/>
      <c r="B37" s="147" t="s">
        <v>77</v>
      </c>
      <c r="C37" s="147" t="s">
        <v>40</v>
      </c>
      <c r="D37" s="40" t="s">
        <v>17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1"/>
      <c r="V37" s="123">
        <v>0</v>
      </c>
      <c r="W37" s="123">
        <v>0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171" t="s">
        <v>65</v>
      </c>
      <c r="AM37" s="33"/>
      <c r="AN37" s="33"/>
      <c r="AO37" s="33"/>
      <c r="AP37" s="33"/>
      <c r="AQ37" s="33"/>
      <c r="AR37" s="33"/>
      <c r="AS37" s="36"/>
      <c r="AT37" s="36"/>
      <c r="AU37" s="33"/>
      <c r="AV37" s="123">
        <v>0</v>
      </c>
      <c r="AW37" s="123">
        <v>0</v>
      </c>
      <c r="AX37" s="123">
        <v>0</v>
      </c>
      <c r="AY37" s="123">
        <v>0</v>
      </c>
      <c r="AZ37" s="123">
        <v>0</v>
      </c>
      <c r="BA37" s="123">
        <v>0</v>
      </c>
      <c r="BB37" s="123">
        <v>0</v>
      </c>
      <c r="BC37" s="123">
        <v>0</v>
      </c>
      <c r="BD37" s="123">
        <v>0</v>
      </c>
      <c r="BE37" s="123">
        <v>0</v>
      </c>
      <c r="BF37" s="30">
        <f t="shared" si="1"/>
        <v>0</v>
      </c>
    </row>
    <row r="38" spans="1:58" ht="12.75">
      <c r="A38" s="180"/>
      <c r="B38" s="147"/>
      <c r="C38" s="147"/>
      <c r="D38" s="40" t="s">
        <v>18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1"/>
      <c r="V38" s="123">
        <v>0</v>
      </c>
      <c r="W38" s="123">
        <v>0</v>
      </c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172"/>
      <c r="AM38" s="33"/>
      <c r="AN38" s="33"/>
      <c r="AO38" s="33"/>
      <c r="AP38" s="33"/>
      <c r="AQ38" s="33"/>
      <c r="AR38" s="33"/>
      <c r="AS38" s="36"/>
      <c r="AT38" s="36"/>
      <c r="AU38" s="33"/>
      <c r="AV38" s="123">
        <v>0</v>
      </c>
      <c r="AW38" s="123">
        <v>0</v>
      </c>
      <c r="AX38" s="123">
        <v>0</v>
      </c>
      <c r="AY38" s="123">
        <v>0</v>
      </c>
      <c r="AZ38" s="123">
        <v>0</v>
      </c>
      <c r="BA38" s="123">
        <v>0</v>
      </c>
      <c r="BB38" s="123">
        <v>0</v>
      </c>
      <c r="BC38" s="123">
        <v>0</v>
      </c>
      <c r="BD38" s="123">
        <v>0</v>
      </c>
      <c r="BE38" s="123">
        <v>0</v>
      </c>
      <c r="BF38" s="30">
        <f t="shared" si="1"/>
        <v>0</v>
      </c>
    </row>
    <row r="39" spans="1:58" ht="12.75" customHeight="1">
      <c r="A39" s="180"/>
      <c r="B39" s="182" t="s">
        <v>41</v>
      </c>
      <c r="C39" s="182" t="s">
        <v>131</v>
      </c>
      <c r="D39" s="120" t="s">
        <v>17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82"/>
      <c r="U39" s="50"/>
      <c r="V39" s="116">
        <v>0</v>
      </c>
      <c r="W39" s="116">
        <v>0</v>
      </c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63"/>
      <c r="AT39" s="51"/>
      <c r="AU39" s="192" t="s">
        <v>69</v>
      </c>
      <c r="AV39" s="116">
        <v>0</v>
      </c>
      <c r="AW39" s="116">
        <v>0</v>
      </c>
      <c r="AX39" s="116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0</v>
      </c>
      <c r="BE39" s="116">
        <v>0</v>
      </c>
      <c r="BF39" s="64">
        <f t="shared" si="1"/>
        <v>0</v>
      </c>
    </row>
    <row r="40" spans="1:58" ht="12.75">
      <c r="A40" s="180"/>
      <c r="B40" s="182"/>
      <c r="C40" s="182"/>
      <c r="D40" s="120" t="s">
        <v>18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82"/>
      <c r="U40" s="50"/>
      <c r="V40" s="116">
        <v>0</v>
      </c>
      <c r="W40" s="116">
        <v>0</v>
      </c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63"/>
      <c r="AT40" s="51"/>
      <c r="AU40" s="193"/>
      <c r="AV40" s="116">
        <v>0</v>
      </c>
      <c r="AW40" s="116">
        <v>0</v>
      </c>
      <c r="AX40" s="116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0</v>
      </c>
      <c r="BE40" s="116">
        <v>0</v>
      </c>
      <c r="BF40" s="64">
        <f t="shared" si="1"/>
        <v>0</v>
      </c>
    </row>
    <row r="41" spans="1:58" ht="12.75" customHeight="1">
      <c r="A41" s="180"/>
      <c r="B41" s="178" t="s">
        <v>42</v>
      </c>
      <c r="C41" s="178" t="s">
        <v>132</v>
      </c>
      <c r="D41" s="85" t="s">
        <v>17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6"/>
      <c r="U41" s="169" t="s">
        <v>149</v>
      </c>
      <c r="V41" s="123">
        <v>0</v>
      </c>
      <c r="W41" s="123">
        <v>0</v>
      </c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189" t="s">
        <v>153</v>
      </c>
      <c r="AM41" s="33"/>
      <c r="AN41" s="33"/>
      <c r="AO41" s="33"/>
      <c r="AP41" s="33"/>
      <c r="AQ41" s="33"/>
      <c r="AR41" s="33"/>
      <c r="AS41" s="33"/>
      <c r="AT41" s="33"/>
      <c r="AU41" s="75"/>
      <c r="AV41" s="123">
        <v>0</v>
      </c>
      <c r="AW41" s="123">
        <v>0</v>
      </c>
      <c r="AX41" s="123">
        <v>0</v>
      </c>
      <c r="AY41" s="123">
        <v>0</v>
      </c>
      <c r="AZ41" s="123">
        <v>0</v>
      </c>
      <c r="BA41" s="123">
        <v>0</v>
      </c>
      <c r="BB41" s="123">
        <v>0</v>
      </c>
      <c r="BC41" s="123">
        <v>0</v>
      </c>
      <c r="BD41" s="123">
        <v>0</v>
      </c>
      <c r="BE41" s="123">
        <v>0</v>
      </c>
      <c r="BF41" s="13">
        <f t="shared" si="1"/>
        <v>0</v>
      </c>
    </row>
    <row r="42" spans="1:58" ht="12.75">
      <c r="A42" s="180"/>
      <c r="B42" s="178"/>
      <c r="C42" s="178"/>
      <c r="D42" s="40" t="s">
        <v>18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6"/>
      <c r="U42" s="188"/>
      <c r="V42" s="123">
        <v>0</v>
      </c>
      <c r="W42" s="123">
        <v>0</v>
      </c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190"/>
      <c r="AM42" s="33"/>
      <c r="AN42" s="33"/>
      <c r="AO42" s="33"/>
      <c r="AP42" s="33"/>
      <c r="AQ42" s="33"/>
      <c r="AR42" s="33"/>
      <c r="AS42" s="33"/>
      <c r="AT42" s="33"/>
      <c r="AU42" s="75"/>
      <c r="AV42" s="123">
        <v>0</v>
      </c>
      <c r="AW42" s="123">
        <v>0</v>
      </c>
      <c r="AX42" s="123">
        <v>0</v>
      </c>
      <c r="AY42" s="123">
        <v>0</v>
      </c>
      <c r="AZ42" s="123">
        <v>0</v>
      </c>
      <c r="BA42" s="123">
        <v>0</v>
      </c>
      <c r="BB42" s="123">
        <v>0</v>
      </c>
      <c r="BC42" s="123">
        <v>0</v>
      </c>
      <c r="BD42" s="123">
        <v>0</v>
      </c>
      <c r="BE42" s="123">
        <v>0</v>
      </c>
      <c r="BF42" s="13">
        <f t="shared" si="1"/>
        <v>0</v>
      </c>
    </row>
    <row r="43" spans="1:58" s="8" customFormat="1" ht="12.75" customHeight="1">
      <c r="A43" s="180"/>
      <c r="B43" s="178" t="s">
        <v>94</v>
      </c>
      <c r="C43" s="178" t="s">
        <v>133</v>
      </c>
      <c r="D43" s="40" t="s">
        <v>17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188"/>
      <c r="V43" s="123">
        <v>0</v>
      </c>
      <c r="W43" s="123">
        <v>0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190"/>
      <c r="AM43" s="30"/>
      <c r="AN43" s="30"/>
      <c r="AO43" s="30"/>
      <c r="AP43" s="75"/>
      <c r="AQ43" s="30"/>
      <c r="AR43" s="30"/>
      <c r="AS43" s="30"/>
      <c r="AT43" s="30"/>
      <c r="AU43" s="30"/>
      <c r="AV43" s="123">
        <v>0</v>
      </c>
      <c r="AW43" s="123">
        <v>0</v>
      </c>
      <c r="AX43" s="123">
        <v>0</v>
      </c>
      <c r="AY43" s="123">
        <v>0</v>
      </c>
      <c r="AZ43" s="123">
        <v>0</v>
      </c>
      <c r="BA43" s="123">
        <v>0</v>
      </c>
      <c r="BB43" s="123">
        <v>0</v>
      </c>
      <c r="BC43" s="123">
        <v>0</v>
      </c>
      <c r="BD43" s="123">
        <v>0</v>
      </c>
      <c r="BE43" s="123">
        <v>0</v>
      </c>
      <c r="BF43" s="30">
        <f t="shared" si="1"/>
        <v>0</v>
      </c>
    </row>
    <row r="44" spans="1:58" s="8" customFormat="1" ht="12.75" customHeight="1">
      <c r="A44" s="180"/>
      <c r="B44" s="178"/>
      <c r="C44" s="178"/>
      <c r="D44" s="40" t="s">
        <v>18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170"/>
      <c r="V44" s="123">
        <v>0</v>
      </c>
      <c r="W44" s="123">
        <v>0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191"/>
      <c r="AM44" s="30"/>
      <c r="AN44" s="30"/>
      <c r="AO44" s="30"/>
      <c r="AP44" s="75"/>
      <c r="AQ44" s="30"/>
      <c r="AR44" s="30"/>
      <c r="AS44" s="30"/>
      <c r="AT44" s="30"/>
      <c r="AU44" s="30"/>
      <c r="AV44" s="123">
        <v>0</v>
      </c>
      <c r="AW44" s="123">
        <v>0</v>
      </c>
      <c r="AX44" s="123">
        <v>0</v>
      </c>
      <c r="AY44" s="123">
        <v>0</v>
      </c>
      <c r="AZ44" s="123">
        <v>0</v>
      </c>
      <c r="BA44" s="123">
        <v>0</v>
      </c>
      <c r="BB44" s="123">
        <v>0</v>
      </c>
      <c r="BC44" s="123">
        <v>0</v>
      </c>
      <c r="BD44" s="123">
        <v>0</v>
      </c>
      <c r="BE44" s="123">
        <v>0</v>
      </c>
      <c r="BF44" s="30">
        <f t="shared" si="1"/>
        <v>0</v>
      </c>
    </row>
    <row r="45" spans="1:58" s="8" customFormat="1" ht="12" customHeight="1">
      <c r="A45" s="180"/>
      <c r="B45" s="74" t="s">
        <v>111</v>
      </c>
      <c r="C45" s="107" t="s">
        <v>151</v>
      </c>
      <c r="D45" s="40" t="s">
        <v>17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123">
        <v>0</v>
      </c>
      <c r="W45" s="123">
        <v>0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 t="s">
        <v>114</v>
      </c>
      <c r="AN45" s="124" t="s">
        <v>65</v>
      </c>
      <c r="AO45" s="30"/>
      <c r="AP45" s="72"/>
      <c r="AQ45" s="30"/>
      <c r="AR45" s="30"/>
      <c r="AS45" s="30"/>
      <c r="AT45" s="30"/>
      <c r="AU45" s="71"/>
      <c r="AV45" s="123">
        <v>0</v>
      </c>
      <c r="AW45" s="123">
        <v>0</v>
      </c>
      <c r="AX45" s="123">
        <v>0</v>
      </c>
      <c r="AY45" s="123">
        <v>0</v>
      </c>
      <c r="AZ45" s="123">
        <v>0</v>
      </c>
      <c r="BA45" s="123">
        <v>0</v>
      </c>
      <c r="BB45" s="123">
        <v>0</v>
      </c>
      <c r="BC45" s="123">
        <v>0</v>
      </c>
      <c r="BD45" s="123">
        <v>0</v>
      </c>
      <c r="BE45" s="123">
        <v>0</v>
      </c>
      <c r="BF45" s="30">
        <f t="shared" si="1"/>
        <v>0</v>
      </c>
    </row>
    <row r="46" spans="1:58" s="8" customFormat="1" ht="12" customHeight="1">
      <c r="A46" s="180"/>
      <c r="B46" s="74" t="s">
        <v>95</v>
      </c>
      <c r="C46" s="107" t="s">
        <v>152</v>
      </c>
      <c r="D46" s="40" t="s">
        <v>17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123">
        <v>0</v>
      </c>
      <c r="W46" s="123">
        <v>0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 t="s">
        <v>114</v>
      </c>
      <c r="AP46" s="125" t="s">
        <v>65</v>
      </c>
      <c r="AQ46" s="30"/>
      <c r="AR46" s="30"/>
      <c r="AS46" s="30"/>
      <c r="AT46" s="30"/>
      <c r="AU46" s="71"/>
      <c r="AV46" s="123">
        <v>0</v>
      </c>
      <c r="AW46" s="123">
        <v>0</v>
      </c>
      <c r="AX46" s="123">
        <v>0</v>
      </c>
      <c r="AY46" s="123">
        <v>0</v>
      </c>
      <c r="AZ46" s="123">
        <v>0</v>
      </c>
      <c r="BA46" s="123">
        <v>0</v>
      </c>
      <c r="BB46" s="123">
        <v>0</v>
      </c>
      <c r="BC46" s="123">
        <v>0</v>
      </c>
      <c r="BD46" s="123">
        <v>0</v>
      </c>
      <c r="BE46" s="123">
        <v>0</v>
      </c>
      <c r="BF46" s="30">
        <f t="shared" si="1"/>
        <v>0</v>
      </c>
    </row>
    <row r="47" spans="1:58" ht="12.75" customHeight="1">
      <c r="A47" s="180"/>
      <c r="B47" s="176" t="s">
        <v>43</v>
      </c>
      <c r="C47" s="145" t="s">
        <v>134</v>
      </c>
      <c r="D47" s="93" t="s">
        <v>17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  <c r="V47" s="116">
        <v>0</v>
      </c>
      <c r="W47" s="116">
        <v>0</v>
      </c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2"/>
      <c r="AT47" s="49"/>
      <c r="AU47" s="79"/>
      <c r="AV47" s="116">
        <v>0</v>
      </c>
      <c r="AW47" s="116">
        <v>0</v>
      </c>
      <c r="AX47" s="116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16">
        <v>0</v>
      </c>
      <c r="BE47" s="116">
        <v>0</v>
      </c>
      <c r="BF47" s="64">
        <f t="shared" si="1"/>
        <v>0</v>
      </c>
    </row>
    <row r="48" spans="1:58" ht="12.75">
      <c r="A48" s="180"/>
      <c r="B48" s="177"/>
      <c r="C48" s="146"/>
      <c r="D48" s="93" t="s">
        <v>18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116">
        <v>0</v>
      </c>
      <c r="W48" s="116">
        <v>0</v>
      </c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94"/>
      <c r="AS48" s="52"/>
      <c r="AT48" s="49"/>
      <c r="AU48" s="79"/>
      <c r="AV48" s="116">
        <v>0</v>
      </c>
      <c r="AW48" s="116">
        <v>0</v>
      </c>
      <c r="AX48" s="116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16">
        <v>0</v>
      </c>
      <c r="BE48" s="116">
        <v>0</v>
      </c>
      <c r="BF48" s="64">
        <f t="shared" si="1"/>
        <v>0</v>
      </c>
    </row>
    <row r="49" spans="1:58" ht="12.75" customHeight="1">
      <c r="A49" s="180"/>
      <c r="B49" s="184" t="s">
        <v>44</v>
      </c>
      <c r="C49" s="142" t="s">
        <v>135</v>
      </c>
      <c r="D49" s="85" t="s">
        <v>17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1"/>
      <c r="V49" s="123">
        <v>0</v>
      </c>
      <c r="W49" s="123">
        <v>0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6"/>
      <c r="AU49" s="29"/>
      <c r="AV49" s="123">
        <v>0</v>
      </c>
      <c r="AW49" s="123">
        <v>0</v>
      </c>
      <c r="AX49" s="123">
        <v>0</v>
      </c>
      <c r="AY49" s="123">
        <v>0</v>
      </c>
      <c r="AZ49" s="123">
        <v>0</v>
      </c>
      <c r="BA49" s="123">
        <v>0</v>
      </c>
      <c r="BB49" s="123">
        <v>0</v>
      </c>
      <c r="BC49" s="123">
        <v>0</v>
      </c>
      <c r="BD49" s="123">
        <v>0</v>
      </c>
      <c r="BE49" s="123">
        <v>0</v>
      </c>
      <c r="BF49" s="13">
        <f t="shared" si="1"/>
        <v>0</v>
      </c>
    </row>
    <row r="50" spans="1:58" ht="12.75" customHeight="1">
      <c r="A50" s="180"/>
      <c r="B50" s="185"/>
      <c r="C50" s="143"/>
      <c r="D50" s="40" t="s">
        <v>18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1"/>
      <c r="V50" s="123">
        <v>0</v>
      </c>
      <c r="W50" s="123">
        <v>0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6"/>
      <c r="AU50" s="29"/>
      <c r="AV50" s="123">
        <v>0</v>
      </c>
      <c r="AW50" s="123">
        <v>0</v>
      </c>
      <c r="AX50" s="123">
        <v>0</v>
      </c>
      <c r="AY50" s="123">
        <v>0</v>
      </c>
      <c r="AZ50" s="123">
        <v>0</v>
      </c>
      <c r="BA50" s="123">
        <v>0</v>
      </c>
      <c r="BB50" s="123">
        <v>0</v>
      </c>
      <c r="BC50" s="123">
        <v>0</v>
      </c>
      <c r="BD50" s="123">
        <v>0</v>
      </c>
      <c r="BE50" s="123">
        <v>0</v>
      </c>
      <c r="BF50" s="13">
        <f t="shared" si="1"/>
        <v>0</v>
      </c>
    </row>
    <row r="51" spans="1:58" s="8" customFormat="1" ht="12.75" customHeight="1">
      <c r="A51" s="180"/>
      <c r="B51" s="86" t="s">
        <v>112</v>
      </c>
      <c r="C51" s="107" t="s">
        <v>151</v>
      </c>
      <c r="D51" s="40" t="s">
        <v>17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9"/>
      <c r="U51" s="30"/>
      <c r="V51" s="123">
        <v>0</v>
      </c>
      <c r="W51" s="123">
        <v>0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 t="s">
        <v>114</v>
      </c>
      <c r="AR51" s="124" t="s">
        <v>65</v>
      </c>
      <c r="AS51" s="30"/>
      <c r="AT51" s="30"/>
      <c r="AU51" s="29"/>
      <c r="AV51" s="123">
        <v>0</v>
      </c>
      <c r="AW51" s="123">
        <v>0</v>
      </c>
      <c r="AX51" s="123">
        <v>0</v>
      </c>
      <c r="AY51" s="123">
        <v>0</v>
      </c>
      <c r="AZ51" s="123">
        <v>0</v>
      </c>
      <c r="BA51" s="123">
        <v>0</v>
      </c>
      <c r="BB51" s="123">
        <v>0</v>
      </c>
      <c r="BC51" s="123">
        <v>0</v>
      </c>
      <c r="BD51" s="123">
        <v>0</v>
      </c>
      <c r="BE51" s="123">
        <v>0</v>
      </c>
      <c r="BF51" s="30">
        <f t="shared" si="1"/>
        <v>0</v>
      </c>
    </row>
    <row r="52" spans="1:58" s="8" customFormat="1" ht="12.75">
      <c r="A52" s="180"/>
      <c r="B52" s="86" t="s">
        <v>76</v>
      </c>
      <c r="C52" s="107" t="s">
        <v>152</v>
      </c>
      <c r="D52" s="40" t="s">
        <v>17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9"/>
      <c r="U52" s="30"/>
      <c r="V52" s="123">
        <v>0</v>
      </c>
      <c r="W52" s="123">
        <v>0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 t="s">
        <v>114</v>
      </c>
      <c r="AT52" s="30" t="s">
        <v>114</v>
      </c>
      <c r="AU52" s="29"/>
      <c r="AV52" s="123">
        <v>0</v>
      </c>
      <c r="AW52" s="123">
        <v>0</v>
      </c>
      <c r="AX52" s="123">
        <v>0</v>
      </c>
      <c r="AY52" s="123">
        <v>0</v>
      </c>
      <c r="AZ52" s="123">
        <v>0</v>
      </c>
      <c r="BA52" s="123">
        <v>0</v>
      </c>
      <c r="BB52" s="123">
        <v>0</v>
      </c>
      <c r="BC52" s="123">
        <v>0</v>
      </c>
      <c r="BD52" s="123">
        <v>0</v>
      </c>
      <c r="BE52" s="123">
        <v>0</v>
      </c>
      <c r="BF52" s="30">
        <f t="shared" si="1"/>
        <v>0</v>
      </c>
    </row>
    <row r="53" spans="1:58" ht="12.75" customHeight="1">
      <c r="A53" s="180"/>
      <c r="B53" s="145" t="s">
        <v>148</v>
      </c>
      <c r="C53" s="145" t="s">
        <v>142</v>
      </c>
      <c r="D53" s="93" t="s">
        <v>17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79"/>
      <c r="U53" s="50"/>
      <c r="V53" s="116">
        <v>0</v>
      </c>
      <c r="W53" s="116">
        <v>0</v>
      </c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1"/>
      <c r="AU53" s="79"/>
      <c r="AV53" s="116">
        <v>0</v>
      </c>
      <c r="AW53" s="116">
        <v>0</v>
      </c>
      <c r="AX53" s="116">
        <v>0</v>
      </c>
      <c r="AY53" s="116">
        <v>0</v>
      </c>
      <c r="AZ53" s="116">
        <v>0</v>
      </c>
      <c r="BA53" s="116">
        <v>0</v>
      </c>
      <c r="BB53" s="116">
        <v>0</v>
      </c>
      <c r="BC53" s="116">
        <v>0</v>
      </c>
      <c r="BD53" s="116">
        <v>0</v>
      </c>
      <c r="BE53" s="116">
        <v>0</v>
      </c>
      <c r="BF53" s="64">
        <f t="shared" si="1"/>
        <v>0</v>
      </c>
    </row>
    <row r="54" spans="1:58" ht="12.75">
      <c r="A54" s="180"/>
      <c r="B54" s="146"/>
      <c r="C54" s="146"/>
      <c r="D54" s="93" t="s">
        <v>18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79"/>
      <c r="U54" s="50"/>
      <c r="V54" s="116">
        <v>0</v>
      </c>
      <c r="W54" s="116">
        <v>0</v>
      </c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1"/>
      <c r="AU54" s="79"/>
      <c r="AV54" s="116">
        <v>0</v>
      </c>
      <c r="AW54" s="116">
        <v>0</v>
      </c>
      <c r="AX54" s="116">
        <v>0</v>
      </c>
      <c r="AY54" s="116">
        <v>0</v>
      </c>
      <c r="AZ54" s="116">
        <v>0</v>
      </c>
      <c r="BA54" s="116">
        <v>0</v>
      </c>
      <c r="BB54" s="116">
        <v>0</v>
      </c>
      <c r="BC54" s="116">
        <v>0</v>
      </c>
      <c r="BD54" s="116">
        <v>0</v>
      </c>
      <c r="BE54" s="116">
        <v>0</v>
      </c>
      <c r="BF54" s="64">
        <f t="shared" si="1"/>
        <v>0</v>
      </c>
    </row>
    <row r="55" spans="1:58" ht="12.75" customHeight="1">
      <c r="A55" s="180"/>
      <c r="B55" s="142" t="s">
        <v>143</v>
      </c>
      <c r="C55" s="142" t="s">
        <v>144</v>
      </c>
      <c r="D55" s="40" t="s">
        <v>17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6"/>
      <c r="U55" s="186" t="s">
        <v>68</v>
      </c>
      <c r="V55" s="123">
        <v>0</v>
      </c>
      <c r="W55" s="123">
        <v>0</v>
      </c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53"/>
      <c r="AU55" s="33"/>
      <c r="AV55" s="123">
        <v>0</v>
      </c>
      <c r="AW55" s="123">
        <v>0</v>
      </c>
      <c r="AX55" s="123">
        <v>0</v>
      </c>
      <c r="AY55" s="123">
        <v>0</v>
      </c>
      <c r="AZ55" s="123">
        <v>0</v>
      </c>
      <c r="BA55" s="123">
        <v>0</v>
      </c>
      <c r="BB55" s="123">
        <v>0</v>
      </c>
      <c r="BC55" s="123">
        <v>0</v>
      </c>
      <c r="BD55" s="123">
        <v>0</v>
      </c>
      <c r="BE55" s="123">
        <v>0</v>
      </c>
      <c r="BF55" s="13">
        <f t="shared" si="1"/>
        <v>0</v>
      </c>
    </row>
    <row r="56" spans="1:58" ht="12.75">
      <c r="A56" s="180"/>
      <c r="B56" s="143"/>
      <c r="C56" s="143"/>
      <c r="D56" s="40" t="s">
        <v>18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6"/>
      <c r="U56" s="187"/>
      <c r="V56" s="123">
        <v>0</v>
      </c>
      <c r="W56" s="123">
        <v>0</v>
      </c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53"/>
      <c r="AU56" s="33"/>
      <c r="AV56" s="123">
        <v>0</v>
      </c>
      <c r="AW56" s="123">
        <v>0</v>
      </c>
      <c r="AX56" s="123">
        <v>0</v>
      </c>
      <c r="AY56" s="123">
        <v>0</v>
      </c>
      <c r="AZ56" s="123">
        <v>0</v>
      </c>
      <c r="BA56" s="123">
        <v>0</v>
      </c>
      <c r="BB56" s="123">
        <v>0</v>
      </c>
      <c r="BC56" s="123">
        <v>0</v>
      </c>
      <c r="BD56" s="123">
        <v>0</v>
      </c>
      <c r="BE56" s="123">
        <v>0</v>
      </c>
      <c r="BF56" s="13">
        <f t="shared" si="1"/>
        <v>0</v>
      </c>
    </row>
    <row r="57" spans="1:58" s="8" customFormat="1" ht="21.75" customHeight="1">
      <c r="A57" s="181"/>
      <c r="B57" s="166" t="s">
        <v>60</v>
      </c>
      <c r="C57" s="167"/>
      <c r="D57" s="16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4</v>
      </c>
      <c r="U57" s="9">
        <v>3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>
        <v>3</v>
      </c>
      <c r="AM57" s="9"/>
      <c r="AN57" s="9">
        <v>1</v>
      </c>
      <c r="AO57" s="9"/>
      <c r="AP57" s="9">
        <v>1</v>
      </c>
      <c r="AQ57" s="9"/>
      <c r="AR57" s="9">
        <v>1</v>
      </c>
      <c r="AS57" s="9"/>
      <c r="AT57" s="9"/>
      <c r="AU57" s="9">
        <v>3</v>
      </c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13">
        <f t="shared" si="1"/>
        <v>16</v>
      </c>
    </row>
  </sheetData>
  <sheetProtection/>
  <mergeCells count="80">
    <mergeCell ref="B49:B50"/>
    <mergeCell ref="C49:C50"/>
    <mergeCell ref="B35:B36"/>
    <mergeCell ref="C35:C36"/>
    <mergeCell ref="A7:A57"/>
    <mergeCell ref="B7:B8"/>
    <mergeCell ref="B9:B10"/>
    <mergeCell ref="B11:B12"/>
    <mergeCell ref="C7:C8"/>
    <mergeCell ref="B43:B44"/>
    <mergeCell ref="C43:C44"/>
    <mergeCell ref="C11:C12"/>
    <mergeCell ref="C53:C54"/>
    <mergeCell ref="B47:B48"/>
    <mergeCell ref="C47:C48"/>
    <mergeCell ref="B17:B18"/>
    <mergeCell ref="B15:B16"/>
    <mergeCell ref="C41:C42"/>
    <mergeCell ref="B21:B22"/>
    <mergeCell ref="B53:B54"/>
    <mergeCell ref="B39:B40"/>
    <mergeCell ref="C39:C40"/>
    <mergeCell ref="B41:B42"/>
    <mergeCell ref="B31:B32"/>
    <mergeCell ref="C31:C32"/>
    <mergeCell ref="A2:A6"/>
    <mergeCell ref="B23:B24"/>
    <mergeCell ref="B2:B6"/>
    <mergeCell ref="C2:C6"/>
    <mergeCell ref="C9:C10"/>
    <mergeCell ref="B37:B38"/>
    <mergeCell ref="C37:C38"/>
    <mergeCell ref="B33:B34"/>
    <mergeCell ref="C33:C34"/>
    <mergeCell ref="C17:C18"/>
    <mergeCell ref="B19:B20"/>
    <mergeCell ref="C19:C20"/>
    <mergeCell ref="C23:C24"/>
    <mergeCell ref="B57:D57"/>
    <mergeCell ref="B25:B26"/>
    <mergeCell ref="C25:C26"/>
    <mergeCell ref="B27:B28"/>
    <mergeCell ref="C27:C28"/>
    <mergeCell ref="B13:B14"/>
    <mergeCell ref="B55:B56"/>
    <mergeCell ref="C55:C56"/>
    <mergeCell ref="C21:C22"/>
    <mergeCell ref="B29:B30"/>
    <mergeCell ref="E3:BE3"/>
    <mergeCell ref="E5:BE5"/>
    <mergeCell ref="N2:Q2"/>
    <mergeCell ref="R2:U2"/>
    <mergeCell ref="W2:Y2"/>
    <mergeCell ref="AA2:AC2"/>
    <mergeCell ref="D2:D6"/>
    <mergeCell ref="B1:BE1"/>
    <mergeCell ref="AE2:AH2"/>
    <mergeCell ref="AJ2:AL2"/>
    <mergeCell ref="F2:H2"/>
    <mergeCell ref="J2:L2"/>
    <mergeCell ref="AN2:AQ2"/>
    <mergeCell ref="AR2:AU2"/>
    <mergeCell ref="AW2:AY2"/>
    <mergeCell ref="AZ2:BD2"/>
    <mergeCell ref="T13:T14"/>
    <mergeCell ref="T15:T16"/>
    <mergeCell ref="C29:C30"/>
    <mergeCell ref="C15:C16"/>
    <mergeCell ref="T23:T24"/>
    <mergeCell ref="T25:T26"/>
    <mergeCell ref="C13:C14"/>
    <mergeCell ref="AU9:AU10"/>
    <mergeCell ref="U55:U56"/>
    <mergeCell ref="U41:U44"/>
    <mergeCell ref="AL41:AL44"/>
    <mergeCell ref="AU39:AU40"/>
    <mergeCell ref="U31:U32"/>
    <mergeCell ref="AL31:AL32"/>
    <mergeCell ref="AU33:AU34"/>
    <mergeCell ref="AL37:AL38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45"/>
  <sheetViews>
    <sheetView zoomScale="90" zoomScaleNormal="90" zoomScalePageLayoutView="0" workbookViewId="0" topLeftCell="A31">
      <selection activeCell="AP31" sqref="AP31"/>
    </sheetView>
  </sheetViews>
  <sheetFormatPr defaultColWidth="9.00390625" defaultRowHeight="12.75"/>
  <cols>
    <col min="1" max="1" width="4.875" style="0" customWidth="1"/>
    <col min="2" max="2" width="8.625" style="0" customWidth="1"/>
    <col min="3" max="3" width="26.125" style="0" customWidth="1"/>
    <col min="4" max="4" width="6.125" style="0" customWidth="1"/>
    <col min="5" max="5" width="4.125" style="0" customWidth="1"/>
    <col min="6" max="41" width="3.75390625" style="0" customWidth="1"/>
    <col min="42" max="42" width="3.375" style="0" customWidth="1"/>
    <col min="43" max="56" width="3.75390625" style="0" customWidth="1"/>
    <col min="57" max="57" width="4.375" style="0" customWidth="1"/>
    <col min="58" max="58" width="4.625" style="8" customWidth="1"/>
    <col min="59" max="61" width="2.75390625" style="0" customWidth="1"/>
  </cols>
  <sheetData>
    <row r="2" spans="1:58" ht="69.75" customHeight="1">
      <c r="A2" s="150" t="s">
        <v>0</v>
      </c>
      <c r="B2" s="150" t="s">
        <v>1</v>
      </c>
      <c r="C2" s="150" t="s">
        <v>2</v>
      </c>
      <c r="D2" s="150" t="s">
        <v>3</v>
      </c>
      <c r="E2" s="3" t="s">
        <v>54</v>
      </c>
      <c r="F2" s="154" t="s">
        <v>26</v>
      </c>
      <c r="G2" s="155"/>
      <c r="H2" s="162"/>
      <c r="I2" s="3" t="s">
        <v>55</v>
      </c>
      <c r="J2" s="154" t="s">
        <v>4</v>
      </c>
      <c r="K2" s="155"/>
      <c r="L2" s="155"/>
      <c r="M2" s="3" t="s">
        <v>62</v>
      </c>
      <c r="N2" s="153" t="s">
        <v>5</v>
      </c>
      <c r="O2" s="153"/>
      <c r="P2" s="153"/>
      <c r="Q2" s="153"/>
      <c r="R2" s="153" t="s">
        <v>6</v>
      </c>
      <c r="S2" s="153"/>
      <c r="T2" s="153"/>
      <c r="U2" s="153"/>
      <c r="V2" s="3" t="s">
        <v>56</v>
      </c>
      <c r="W2" s="153" t="s">
        <v>7</v>
      </c>
      <c r="X2" s="153"/>
      <c r="Y2" s="153"/>
      <c r="Z2" s="4" t="s">
        <v>63</v>
      </c>
      <c r="AA2" s="153" t="s">
        <v>8</v>
      </c>
      <c r="AB2" s="153"/>
      <c r="AC2" s="153"/>
      <c r="AD2" s="4" t="s">
        <v>64</v>
      </c>
      <c r="AE2" s="153" t="s">
        <v>9</v>
      </c>
      <c r="AF2" s="153"/>
      <c r="AG2" s="153"/>
      <c r="AH2" s="153"/>
      <c r="AI2" s="3" t="s">
        <v>57</v>
      </c>
      <c r="AJ2" s="153" t="s">
        <v>10</v>
      </c>
      <c r="AK2" s="153"/>
      <c r="AL2" s="153"/>
      <c r="AM2" s="3" t="s">
        <v>58</v>
      </c>
      <c r="AN2" s="153" t="s">
        <v>11</v>
      </c>
      <c r="AO2" s="153"/>
      <c r="AP2" s="153"/>
      <c r="AQ2" s="153"/>
      <c r="AR2" s="153" t="s">
        <v>12</v>
      </c>
      <c r="AS2" s="153"/>
      <c r="AT2" s="153"/>
      <c r="AU2" s="153"/>
      <c r="AV2" s="3" t="s">
        <v>61</v>
      </c>
      <c r="AW2" s="153" t="s">
        <v>13</v>
      </c>
      <c r="AX2" s="153"/>
      <c r="AY2" s="153"/>
      <c r="AZ2" s="153" t="s">
        <v>14</v>
      </c>
      <c r="BA2" s="153"/>
      <c r="BB2" s="153"/>
      <c r="BC2" s="153"/>
      <c r="BD2" s="153"/>
      <c r="BE2" s="4"/>
      <c r="BF2" s="156" t="s">
        <v>27</v>
      </c>
    </row>
    <row r="3" spans="1:58" ht="12.75">
      <c r="A3" s="151"/>
      <c r="B3" s="151"/>
      <c r="C3" s="151"/>
      <c r="D3" s="151"/>
      <c r="E3" s="159" t="s">
        <v>15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1"/>
      <c r="BF3" s="157"/>
    </row>
    <row r="4" spans="1:58" ht="12.75">
      <c r="A4" s="151"/>
      <c r="B4" s="151"/>
      <c r="C4" s="151"/>
      <c r="D4" s="151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  <c r="BF4" s="157"/>
    </row>
    <row r="5" spans="1:58" ht="12.75">
      <c r="A5" s="151"/>
      <c r="B5" s="151"/>
      <c r="C5" s="151"/>
      <c r="D5" s="151"/>
      <c r="E5" s="163" t="s">
        <v>25</v>
      </c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5"/>
      <c r="BF5" s="157"/>
    </row>
    <row r="6" spans="1:58" ht="12.75">
      <c r="A6" s="152"/>
      <c r="B6" s="152"/>
      <c r="C6" s="152"/>
      <c r="D6" s="152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37">
        <v>11</v>
      </c>
      <c r="P6" s="37">
        <v>12</v>
      </c>
      <c r="Q6" s="37">
        <v>13</v>
      </c>
      <c r="R6" s="37">
        <v>14</v>
      </c>
      <c r="S6" s="37">
        <v>15</v>
      </c>
      <c r="T6" s="37">
        <v>16</v>
      </c>
      <c r="U6" s="37">
        <v>17</v>
      </c>
      <c r="V6" s="7">
        <v>18</v>
      </c>
      <c r="W6" s="7">
        <v>19</v>
      </c>
      <c r="X6" s="7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38</v>
      </c>
      <c r="AQ6" s="7">
        <v>39</v>
      </c>
      <c r="AR6" s="32">
        <v>40</v>
      </c>
      <c r="AS6" s="32">
        <v>41</v>
      </c>
      <c r="AT6" s="32">
        <v>42</v>
      </c>
      <c r="AU6" s="32">
        <v>43</v>
      </c>
      <c r="AV6" s="7">
        <v>44</v>
      </c>
      <c r="AW6" s="7">
        <v>45</v>
      </c>
      <c r="AX6" s="7">
        <v>46</v>
      </c>
      <c r="AY6" s="7">
        <v>47</v>
      </c>
      <c r="AZ6" s="7">
        <v>48</v>
      </c>
      <c r="BA6" s="7">
        <v>49</v>
      </c>
      <c r="BB6" s="7">
        <v>50</v>
      </c>
      <c r="BC6" s="7">
        <v>51</v>
      </c>
      <c r="BD6" s="7">
        <v>52</v>
      </c>
      <c r="BE6" s="7">
        <v>53</v>
      </c>
      <c r="BF6" s="158"/>
    </row>
    <row r="7" spans="1:58" s="8" customFormat="1" ht="12.75" customHeight="1">
      <c r="A7" s="180"/>
      <c r="B7" s="182" t="s">
        <v>30</v>
      </c>
      <c r="C7" s="182" t="s">
        <v>46</v>
      </c>
      <c r="D7" s="93" t="s">
        <v>17</v>
      </c>
      <c r="E7" s="64">
        <f>SUM(E9,E11,E13)</f>
        <v>4</v>
      </c>
      <c r="F7" s="64">
        <f aca="true" t="shared" si="0" ref="F7:R7">SUM(F9,F11,F13)</f>
        <v>4</v>
      </c>
      <c r="G7" s="64">
        <f t="shared" si="0"/>
        <v>4</v>
      </c>
      <c r="H7" s="64">
        <f t="shared" si="0"/>
        <v>4</v>
      </c>
      <c r="I7" s="64">
        <f t="shared" si="0"/>
        <v>4</v>
      </c>
      <c r="J7" s="64">
        <f t="shared" si="0"/>
        <v>4</v>
      </c>
      <c r="K7" s="64">
        <f t="shared" si="0"/>
        <v>4</v>
      </c>
      <c r="L7" s="64">
        <f t="shared" si="0"/>
        <v>4</v>
      </c>
      <c r="M7" s="64">
        <f t="shared" si="0"/>
        <v>4</v>
      </c>
      <c r="N7" s="64">
        <f t="shared" si="0"/>
        <v>4</v>
      </c>
      <c r="O7" s="64">
        <f t="shared" si="0"/>
        <v>4</v>
      </c>
      <c r="P7" s="64">
        <f t="shared" si="0"/>
        <v>4</v>
      </c>
      <c r="Q7" s="64">
        <f t="shared" si="0"/>
        <v>4</v>
      </c>
      <c r="R7" s="64">
        <f t="shared" si="0"/>
        <v>4</v>
      </c>
      <c r="S7" s="64">
        <f aca="true" t="shared" si="1" ref="S7:BE7">SUM(S9,S11)</f>
        <v>0</v>
      </c>
      <c r="T7" s="64">
        <f t="shared" si="1"/>
        <v>0</v>
      </c>
      <c r="U7" s="64" t="s">
        <v>102</v>
      </c>
      <c r="V7" s="64">
        <f t="shared" si="1"/>
        <v>0</v>
      </c>
      <c r="W7" s="64">
        <f t="shared" si="1"/>
        <v>0</v>
      </c>
      <c r="X7" s="64">
        <f aca="true" t="shared" si="2" ref="X7:AE7">SUM(X9,X11,X13)</f>
        <v>8</v>
      </c>
      <c r="Y7" s="64">
        <f t="shared" si="2"/>
        <v>8</v>
      </c>
      <c r="Z7" s="64">
        <f t="shared" si="2"/>
        <v>8</v>
      </c>
      <c r="AA7" s="64">
        <f t="shared" si="2"/>
        <v>8</v>
      </c>
      <c r="AB7" s="64">
        <f t="shared" si="2"/>
        <v>9</v>
      </c>
      <c r="AC7" s="64">
        <f t="shared" si="2"/>
        <v>9</v>
      </c>
      <c r="AD7" s="64">
        <f t="shared" si="2"/>
        <v>9</v>
      </c>
      <c r="AE7" s="64">
        <f t="shared" si="2"/>
        <v>9</v>
      </c>
      <c r="AF7" s="64">
        <f t="shared" si="1"/>
        <v>0</v>
      </c>
      <c r="AG7" s="64">
        <f t="shared" si="1"/>
        <v>0</v>
      </c>
      <c r="AH7" s="64">
        <f t="shared" si="1"/>
        <v>0</v>
      </c>
      <c r="AI7" s="64">
        <f t="shared" si="1"/>
        <v>0</v>
      </c>
      <c r="AJ7" s="64">
        <f t="shared" si="1"/>
        <v>0</v>
      </c>
      <c r="AK7" s="64" t="s">
        <v>102</v>
      </c>
      <c r="AL7" s="64">
        <f>SUM(AL9,AL11)</f>
        <v>0</v>
      </c>
      <c r="AM7" s="64">
        <f t="shared" si="1"/>
        <v>0</v>
      </c>
      <c r="AN7" s="64">
        <f t="shared" si="1"/>
        <v>0</v>
      </c>
      <c r="AO7" s="64">
        <f t="shared" si="1"/>
        <v>0</v>
      </c>
      <c r="AP7" s="64">
        <f t="shared" si="1"/>
        <v>0</v>
      </c>
      <c r="AQ7" s="64">
        <f t="shared" si="1"/>
        <v>0</v>
      </c>
      <c r="AR7" s="64">
        <f t="shared" si="1"/>
        <v>0</v>
      </c>
      <c r="AS7" s="64">
        <f t="shared" si="1"/>
        <v>0</v>
      </c>
      <c r="AT7" s="64">
        <f t="shared" si="1"/>
        <v>0</v>
      </c>
      <c r="AU7" s="64">
        <f t="shared" si="1"/>
        <v>0</v>
      </c>
      <c r="AV7" s="64" t="s">
        <v>102</v>
      </c>
      <c r="AW7" s="64">
        <f t="shared" si="1"/>
        <v>0</v>
      </c>
      <c r="AX7" s="64">
        <f t="shared" si="1"/>
        <v>0</v>
      </c>
      <c r="AY7" s="64">
        <f t="shared" si="1"/>
        <v>0</v>
      </c>
      <c r="AZ7" s="64">
        <f t="shared" si="1"/>
        <v>0</v>
      </c>
      <c r="BA7" s="64">
        <f t="shared" si="1"/>
        <v>0</v>
      </c>
      <c r="BB7" s="64">
        <f t="shared" si="1"/>
        <v>0</v>
      </c>
      <c r="BC7" s="64">
        <f t="shared" si="1"/>
        <v>0</v>
      </c>
      <c r="BD7" s="64">
        <f t="shared" si="1"/>
        <v>0</v>
      </c>
      <c r="BE7" s="64">
        <f t="shared" si="1"/>
        <v>0</v>
      </c>
      <c r="BF7" s="109">
        <f>SUM(E7:BE7)</f>
        <v>124</v>
      </c>
    </row>
    <row r="8" spans="1:58" s="8" customFormat="1" ht="12.75">
      <c r="A8" s="180"/>
      <c r="B8" s="182"/>
      <c r="C8" s="182"/>
      <c r="D8" s="93" t="s">
        <v>18</v>
      </c>
      <c r="E8" s="109">
        <f>SUM(E10,E12,E14)</f>
        <v>1.5</v>
      </c>
      <c r="F8" s="109">
        <f aca="true" t="shared" si="3" ref="F8:R8">SUM(F10,F12,F14)</f>
        <v>1.5</v>
      </c>
      <c r="G8" s="109">
        <f t="shared" si="3"/>
        <v>1.5</v>
      </c>
      <c r="H8" s="109">
        <f t="shared" si="3"/>
        <v>1.5</v>
      </c>
      <c r="I8" s="109">
        <f t="shared" si="3"/>
        <v>1.5</v>
      </c>
      <c r="J8" s="109">
        <f t="shared" si="3"/>
        <v>1.5</v>
      </c>
      <c r="K8" s="109">
        <f t="shared" si="3"/>
        <v>1.5</v>
      </c>
      <c r="L8" s="109">
        <f t="shared" si="3"/>
        <v>1.5</v>
      </c>
      <c r="M8" s="109">
        <f t="shared" si="3"/>
        <v>1.5</v>
      </c>
      <c r="N8" s="109">
        <f t="shared" si="3"/>
        <v>1.5</v>
      </c>
      <c r="O8" s="109">
        <f t="shared" si="3"/>
        <v>1.5</v>
      </c>
      <c r="P8" s="109">
        <f t="shared" si="3"/>
        <v>1.5</v>
      </c>
      <c r="Q8" s="109">
        <f t="shared" si="3"/>
        <v>1.5</v>
      </c>
      <c r="R8" s="109">
        <f t="shared" si="3"/>
        <v>1.5</v>
      </c>
      <c r="S8" s="109">
        <f aca="true" t="shared" si="4" ref="S8:BE8">SUM(S10,S12)</f>
        <v>0</v>
      </c>
      <c r="T8" s="109">
        <f t="shared" si="4"/>
        <v>0</v>
      </c>
      <c r="U8" s="109" t="s">
        <v>102</v>
      </c>
      <c r="V8" s="109">
        <f t="shared" si="4"/>
        <v>0</v>
      </c>
      <c r="W8" s="109">
        <f t="shared" si="4"/>
        <v>0</v>
      </c>
      <c r="X8" s="109">
        <f aca="true" t="shared" si="5" ref="X8:AE8">SUM(X10,X12,X14)</f>
        <v>4.5</v>
      </c>
      <c r="Y8" s="109">
        <f t="shared" si="5"/>
        <v>4.5</v>
      </c>
      <c r="Z8" s="109">
        <f t="shared" si="5"/>
        <v>4.5</v>
      </c>
      <c r="AA8" s="109">
        <f t="shared" si="5"/>
        <v>4.5</v>
      </c>
      <c r="AB8" s="109">
        <f t="shared" si="5"/>
        <v>4</v>
      </c>
      <c r="AC8" s="109">
        <f t="shared" si="5"/>
        <v>4</v>
      </c>
      <c r="AD8" s="109">
        <f t="shared" si="5"/>
        <v>4</v>
      </c>
      <c r="AE8" s="109">
        <f t="shared" si="5"/>
        <v>4</v>
      </c>
      <c r="AF8" s="109">
        <f t="shared" si="4"/>
        <v>0</v>
      </c>
      <c r="AG8" s="109">
        <f t="shared" si="4"/>
        <v>0</v>
      </c>
      <c r="AH8" s="109">
        <f t="shared" si="4"/>
        <v>0</v>
      </c>
      <c r="AI8" s="109">
        <f t="shared" si="4"/>
        <v>0</v>
      </c>
      <c r="AJ8" s="109">
        <f t="shared" si="4"/>
        <v>0</v>
      </c>
      <c r="AK8" s="109" t="s">
        <v>102</v>
      </c>
      <c r="AL8" s="109">
        <f t="shared" si="4"/>
        <v>0</v>
      </c>
      <c r="AM8" s="109">
        <f t="shared" si="4"/>
        <v>0</v>
      </c>
      <c r="AN8" s="109">
        <f t="shared" si="4"/>
        <v>0</v>
      </c>
      <c r="AO8" s="109">
        <f t="shared" si="4"/>
        <v>0</v>
      </c>
      <c r="AP8" s="109">
        <f t="shared" si="4"/>
        <v>0</v>
      </c>
      <c r="AQ8" s="109">
        <f t="shared" si="4"/>
        <v>0</v>
      </c>
      <c r="AR8" s="109">
        <f t="shared" si="4"/>
        <v>0</v>
      </c>
      <c r="AS8" s="109">
        <f t="shared" si="4"/>
        <v>0</v>
      </c>
      <c r="AT8" s="109">
        <f t="shared" si="4"/>
        <v>0</v>
      </c>
      <c r="AU8" s="109">
        <f t="shared" si="4"/>
        <v>0</v>
      </c>
      <c r="AV8" s="109" t="s">
        <v>102</v>
      </c>
      <c r="AW8" s="109">
        <f t="shared" si="4"/>
        <v>0</v>
      </c>
      <c r="AX8" s="109">
        <f t="shared" si="4"/>
        <v>0</v>
      </c>
      <c r="AY8" s="109">
        <f t="shared" si="4"/>
        <v>0</v>
      </c>
      <c r="AZ8" s="109">
        <f t="shared" si="4"/>
        <v>0</v>
      </c>
      <c r="BA8" s="109">
        <f t="shared" si="4"/>
        <v>0</v>
      </c>
      <c r="BB8" s="109">
        <f t="shared" si="4"/>
        <v>0</v>
      </c>
      <c r="BC8" s="109">
        <f t="shared" si="4"/>
        <v>0</v>
      </c>
      <c r="BD8" s="109">
        <f t="shared" si="4"/>
        <v>0</v>
      </c>
      <c r="BE8" s="109">
        <f t="shared" si="4"/>
        <v>0</v>
      </c>
      <c r="BF8" s="109">
        <f>SUM(E8:BE8)</f>
        <v>55</v>
      </c>
    </row>
    <row r="9" spans="1:58" ht="12.75">
      <c r="A9" s="180"/>
      <c r="B9" s="147" t="s">
        <v>32</v>
      </c>
      <c r="C9" s="147" t="s">
        <v>19</v>
      </c>
      <c r="D9" s="40" t="s">
        <v>17</v>
      </c>
      <c r="E9" s="33">
        <v>2</v>
      </c>
      <c r="F9" s="33">
        <v>2</v>
      </c>
      <c r="G9" s="33">
        <v>2</v>
      </c>
      <c r="H9" s="33">
        <v>2</v>
      </c>
      <c r="I9" s="33">
        <v>2</v>
      </c>
      <c r="J9" s="33">
        <v>2</v>
      </c>
      <c r="K9" s="33">
        <v>2</v>
      </c>
      <c r="L9" s="33">
        <v>2</v>
      </c>
      <c r="M9" s="33">
        <v>2</v>
      </c>
      <c r="N9" s="33">
        <v>2</v>
      </c>
      <c r="O9" s="33">
        <v>2</v>
      </c>
      <c r="P9" s="33">
        <v>2</v>
      </c>
      <c r="Q9" s="33">
        <v>2</v>
      </c>
      <c r="R9" s="33">
        <v>2</v>
      </c>
      <c r="S9" s="98" t="s">
        <v>103</v>
      </c>
      <c r="T9" s="98" t="s">
        <v>103</v>
      </c>
      <c r="U9" s="98" t="s">
        <v>103</v>
      </c>
      <c r="V9" s="11">
        <v>0</v>
      </c>
      <c r="W9" s="11">
        <v>0</v>
      </c>
      <c r="X9" s="31">
        <v>2</v>
      </c>
      <c r="Y9" s="31">
        <v>2</v>
      </c>
      <c r="Z9" s="31">
        <v>2</v>
      </c>
      <c r="AA9" s="31">
        <v>2</v>
      </c>
      <c r="AB9" s="31">
        <v>2</v>
      </c>
      <c r="AC9" s="31">
        <v>2</v>
      </c>
      <c r="AD9" s="31">
        <v>2</v>
      </c>
      <c r="AE9" s="31">
        <v>2</v>
      </c>
      <c r="AF9" s="35" t="s">
        <v>103</v>
      </c>
      <c r="AG9" s="35" t="s">
        <v>103</v>
      </c>
      <c r="AH9" s="35" t="s">
        <v>103</v>
      </c>
      <c r="AI9" s="35" t="s">
        <v>103</v>
      </c>
      <c r="AJ9" s="35" t="s">
        <v>103</v>
      </c>
      <c r="AK9" s="31" t="s">
        <v>102</v>
      </c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0">
        <f aca="true" t="shared" si="6" ref="BF9:BF34">SUM(E9:BE9)</f>
        <v>44</v>
      </c>
    </row>
    <row r="10" spans="1:58" ht="12.75">
      <c r="A10" s="180"/>
      <c r="B10" s="147"/>
      <c r="C10" s="147"/>
      <c r="D10" s="40" t="s">
        <v>18</v>
      </c>
      <c r="E10" s="33">
        <v>0.5</v>
      </c>
      <c r="F10" s="33">
        <v>0.5</v>
      </c>
      <c r="G10" s="33">
        <v>0.5</v>
      </c>
      <c r="H10" s="33">
        <v>0.5</v>
      </c>
      <c r="I10" s="33">
        <v>0.5</v>
      </c>
      <c r="J10" s="33">
        <v>0.5</v>
      </c>
      <c r="K10" s="33">
        <v>0.5</v>
      </c>
      <c r="L10" s="33">
        <v>0.5</v>
      </c>
      <c r="M10" s="33">
        <v>0.5</v>
      </c>
      <c r="N10" s="33">
        <v>0.5</v>
      </c>
      <c r="O10" s="33">
        <v>0.5</v>
      </c>
      <c r="P10" s="33">
        <v>0.5</v>
      </c>
      <c r="Q10" s="33">
        <v>0.5</v>
      </c>
      <c r="R10" s="33">
        <v>0.5</v>
      </c>
      <c r="S10" s="98" t="s">
        <v>103</v>
      </c>
      <c r="T10" s="98" t="s">
        <v>103</v>
      </c>
      <c r="U10" s="98" t="s">
        <v>103</v>
      </c>
      <c r="V10" s="11">
        <v>0</v>
      </c>
      <c r="W10" s="11">
        <v>0</v>
      </c>
      <c r="X10" s="31">
        <v>0.5</v>
      </c>
      <c r="Y10" s="31">
        <v>0.5</v>
      </c>
      <c r="Z10" s="31">
        <v>0.5</v>
      </c>
      <c r="AA10" s="31">
        <v>0.5</v>
      </c>
      <c r="AB10" s="31">
        <v>0.5</v>
      </c>
      <c r="AC10" s="31">
        <v>0.5</v>
      </c>
      <c r="AD10" s="31">
        <v>0.5</v>
      </c>
      <c r="AE10" s="31">
        <v>0.5</v>
      </c>
      <c r="AF10" s="35" t="s">
        <v>103</v>
      </c>
      <c r="AG10" s="35" t="s">
        <v>103</v>
      </c>
      <c r="AH10" s="35" t="s">
        <v>103</v>
      </c>
      <c r="AI10" s="35" t="s">
        <v>103</v>
      </c>
      <c r="AJ10" s="35" t="s">
        <v>103</v>
      </c>
      <c r="AK10" s="31" t="s">
        <v>102</v>
      </c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0">
        <f t="shared" si="6"/>
        <v>11</v>
      </c>
    </row>
    <row r="11" spans="1:58" ht="12.75">
      <c r="A11" s="180"/>
      <c r="B11" s="147" t="s">
        <v>53</v>
      </c>
      <c r="C11" s="147" t="s">
        <v>21</v>
      </c>
      <c r="D11" s="40" t="s">
        <v>17</v>
      </c>
      <c r="E11" s="33">
        <v>2</v>
      </c>
      <c r="F11" s="33">
        <v>2</v>
      </c>
      <c r="G11" s="33">
        <v>2</v>
      </c>
      <c r="H11" s="33">
        <v>2</v>
      </c>
      <c r="I11" s="33">
        <v>2</v>
      </c>
      <c r="J11" s="33">
        <v>2</v>
      </c>
      <c r="K11" s="33">
        <v>2</v>
      </c>
      <c r="L11" s="33">
        <v>2</v>
      </c>
      <c r="M11" s="33">
        <v>2</v>
      </c>
      <c r="N11" s="33">
        <v>2</v>
      </c>
      <c r="O11" s="33">
        <v>2</v>
      </c>
      <c r="P11" s="33">
        <v>2</v>
      </c>
      <c r="Q11" s="33">
        <v>2</v>
      </c>
      <c r="R11" s="33">
        <v>2</v>
      </c>
      <c r="S11" s="98" t="s">
        <v>103</v>
      </c>
      <c r="T11" s="98" t="s">
        <v>103</v>
      </c>
      <c r="U11" s="98" t="s">
        <v>103</v>
      </c>
      <c r="V11" s="11">
        <v>0</v>
      </c>
      <c r="W11" s="11">
        <v>0</v>
      </c>
      <c r="X11" s="31">
        <v>2</v>
      </c>
      <c r="Y11" s="31">
        <v>2</v>
      </c>
      <c r="Z11" s="31">
        <v>2</v>
      </c>
      <c r="AA11" s="31">
        <v>2</v>
      </c>
      <c r="AB11" s="31">
        <v>2</v>
      </c>
      <c r="AC11" s="31">
        <v>2</v>
      </c>
      <c r="AD11" s="31">
        <v>2</v>
      </c>
      <c r="AE11" s="31">
        <v>2</v>
      </c>
      <c r="AF11" s="35" t="s">
        <v>103</v>
      </c>
      <c r="AG11" s="35" t="s">
        <v>103</v>
      </c>
      <c r="AH11" s="35" t="s">
        <v>103</v>
      </c>
      <c r="AI11" s="35" t="s">
        <v>103</v>
      </c>
      <c r="AJ11" s="35" t="s">
        <v>103</v>
      </c>
      <c r="AK11" s="31" t="s">
        <v>102</v>
      </c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0">
        <f t="shared" si="6"/>
        <v>44</v>
      </c>
    </row>
    <row r="12" spans="1:58" ht="12.75">
      <c r="A12" s="180"/>
      <c r="B12" s="147"/>
      <c r="C12" s="147"/>
      <c r="D12" s="40" t="s">
        <v>18</v>
      </c>
      <c r="E12" s="33">
        <v>1</v>
      </c>
      <c r="F12" s="33">
        <v>1</v>
      </c>
      <c r="G12" s="33">
        <v>1</v>
      </c>
      <c r="H12" s="33">
        <v>1</v>
      </c>
      <c r="I12" s="33">
        <v>1</v>
      </c>
      <c r="J12" s="33">
        <v>1</v>
      </c>
      <c r="K12" s="33">
        <v>1</v>
      </c>
      <c r="L12" s="33">
        <v>1</v>
      </c>
      <c r="M12" s="33">
        <v>1</v>
      </c>
      <c r="N12" s="33">
        <v>1</v>
      </c>
      <c r="O12" s="33">
        <v>1</v>
      </c>
      <c r="P12" s="33">
        <v>1</v>
      </c>
      <c r="Q12" s="33">
        <v>1</v>
      </c>
      <c r="R12" s="33">
        <v>1</v>
      </c>
      <c r="S12" s="98" t="s">
        <v>103</v>
      </c>
      <c r="T12" s="98" t="s">
        <v>103</v>
      </c>
      <c r="U12" s="98" t="s">
        <v>103</v>
      </c>
      <c r="V12" s="11">
        <v>0</v>
      </c>
      <c r="W12" s="11">
        <v>0</v>
      </c>
      <c r="X12" s="31">
        <v>2</v>
      </c>
      <c r="Y12" s="31">
        <v>2</v>
      </c>
      <c r="Z12" s="31">
        <v>2</v>
      </c>
      <c r="AA12" s="31">
        <v>2</v>
      </c>
      <c r="AB12" s="31">
        <v>1</v>
      </c>
      <c r="AC12" s="31">
        <v>1</v>
      </c>
      <c r="AD12" s="31">
        <v>1</v>
      </c>
      <c r="AE12" s="31">
        <v>1</v>
      </c>
      <c r="AF12" s="35" t="s">
        <v>103</v>
      </c>
      <c r="AG12" s="35" t="s">
        <v>103</v>
      </c>
      <c r="AH12" s="35" t="s">
        <v>103</v>
      </c>
      <c r="AI12" s="35" t="s">
        <v>103</v>
      </c>
      <c r="AJ12" s="35" t="s">
        <v>103</v>
      </c>
      <c r="AK12" s="31" t="s">
        <v>102</v>
      </c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0">
        <f t="shared" si="6"/>
        <v>26</v>
      </c>
    </row>
    <row r="13" spans="1:58" ht="12.75">
      <c r="A13" s="180"/>
      <c r="B13" s="147" t="s">
        <v>99</v>
      </c>
      <c r="C13" s="142" t="s">
        <v>100</v>
      </c>
      <c r="D13" s="40" t="s">
        <v>17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98" t="s">
        <v>103</v>
      </c>
      <c r="T13" s="98" t="s">
        <v>103</v>
      </c>
      <c r="U13" s="98" t="s">
        <v>103</v>
      </c>
      <c r="V13" s="11">
        <v>0</v>
      </c>
      <c r="W13" s="11">
        <v>0</v>
      </c>
      <c r="X13" s="31">
        <v>4</v>
      </c>
      <c r="Y13" s="31">
        <v>4</v>
      </c>
      <c r="Z13" s="31">
        <v>4</v>
      </c>
      <c r="AA13" s="31">
        <v>4</v>
      </c>
      <c r="AB13" s="110">
        <v>5</v>
      </c>
      <c r="AC13" s="110">
        <v>5</v>
      </c>
      <c r="AD13" s="110">
        <v>5</v>
      </c>
      <c r="AE13" s="110">
        <v>5</v>
      </c>
      <c r="AF13" s="35" t="s">
        <v>103</v>
      </c>
      <c r="AG13" s="35" t="s">
        <v>103</v>
      </c>
      <c r="AH13" s="35" t="s">
        <v>103</v>
      </c>
      <c r="AI13" s="35" t="s">
        <v>103</v>
      </c>
      <c r="AJ13" s="35" t="s">
        <v>103</v>
      </c>
      <c r="AK13" s="31" t="s">
        <v>102</v>
      </c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0">
        <f t="shared" si="6"/>
        <v>36</v>
      </c>
    </row>
    <row r="14" spans="1:58" ht="12.75">
      <c r="A14" s="180"/>
      <c r="B14" s="147"/>
      <c r="C14" s="143"/>
      <c r="D14" s="40" t="s">
        <v>18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98" t="s">
        <v>103</v>
      </c>
      <c r="T14" s="98" t="s">
        <v>103</v>
      </c>
      <c r="U14" s="98" t="s">
        <v>103</v>
      </c>
      <c r="V14" s="11">
        <v>0</v>
      </c>
      <c r="W14" s="11">
        <v>0</v>
      </c>
      <c r="X14" s="31">
        <v>2</v>
      </c>
      <c r="Y14" s="31">
        <v>2</v>
      </c>
      <c r="Z14" s="31">
        <v>2</v>
      </c>
      <c r="AA14" s="31">
        <v>2</v>
      </c>
      <c r="AB14" s="31">
        <v>2.5</v>
      </c>
      <c r="AC14" s="31">
        <v>2.5</v>
      </c>
      <c r="AD14" s="31">
        <v>2.5</v>
      </c>
      <c r="AE14" s="31">
        <v>2.5</v>
      </c>
      <c r="AF14" s="35" t="s">
        <v>103</v>
      </c>
      <c r="AG14" s="35" t="s">
        <v>103</v>
      </c>
      <c r="AH14" s="35" t="s">
        <v>103</v>
      </c>
      <c r="AI14" s="35" t="s">
        <v>103</v>
      </c>
      <c r="AJ14" s="35" t="s">
        <v>103</v>
      </c>
      <c r="AK14" s="31" t="s">
        <v>102</v>
      </c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0">
        <f t="shared" si="6"/>
        <v>18</v>
      </c>
    </row>
    <row r="15" spans="1:58" s="8" customFormat="1" ht="12.75">
      <c r="A15" s="180"/>
      <c r="B15" s="176" t="s">
        <v>36</v>
      </c>
      <c r="C15" s="176" t="s">
        <v>90</v>
      </c>
      <c r="D15" s="93" t="s">
        <v>17</v>
      </c>
      <c r="E15" s="91">
        <f>SUM(E17,E21,E28,E35)</f>
        <v>32</v>
      </c>
      <c r="F15" s="91">
        <f aca="true" t="shared" si="7" ref="F15:R15">SUM(F17,F21,F28,F35)</f>
        <v>32</v>
      </c>
      <c r="G15" s="91">
        <f t="shared" si="7"/>
        <v>32</v>
      </c>
      <c r="H15" s="91">
        <f t="shared" si="7"/>
        <v>32</v>
      </c>
      <c r="I15" s="91">
        <f t="shared" si="7"/>
        <v>32</v>
      </c>
      <c r="J15" s="91">
        <f t="shared" si="7"/>
        <v>32</v>
      </c>
      <c r="K15" s="91">
        <f t="shared" si="7"/>
        <v>32</v>
      </c>
      <c r="L15" s="91">
        <f t="shared" si="7"/>
        <v>32</v>
      </c>
      <c r="M15" s="91">
        <f t="shared" si="7"/>
        <v>32</v>
      </c>
      <c r="N15" s="91">
        <f t="shared" si="7"/>
        <v>32</v>
      </c>
      <c r="O15" s="91">
        <f t="shared" si="7"/>
        <v>32</v>
      </c>
      <c r="P15" s="91">
        <f t="shared" si="7"/>
        <v>32</v>
      </c>
      <c r="Q15" s="91">
        <f t="shared" si="7"/>
        <v>32</v>
      </c>
      <c r="R15" s="91">
        <f t="shared" si="7"/>
        <v>32</v>
      </c>
      <c r="S15" s="91">
        <f>SUM(S21,S28,S35)</f>
        <v>36</v>
      </c>
      <c r="T15" s="91">
        <f>SUM(T21,T28,T35)</f>
        <v>36</v>
      </c>
      <c r="U15" s="91">
        <f>SUM(U21,U28,U35)</f>
        <v>36</v>
      </c>
      <c r="V15" s="91">
        <f aca="true" t="shared" si="8" ref="V15:AE15">SUM(V17,V21,V28,V35)</f>
        <v>0</v>
      </c>
      <c r="W15" s="91">
        <f t="shared" si="8"/>
        <v>0</v>
      </c>
      <c r="X15" s="91">
        <f t="shared" si="8"/>
        <v>28</v>
      </c>
      <c r="Y15" s="91">
        <f t="shared" si="8"/>
        <v>28</v>
      </c>
      <c r="Z15" s="91">
        <f t="shared" si="8"/>
        <v>28</v>
      </c>
      <c r="AA15" s="91">
        <f t="shared" si="8"/>
        <v>28</v>
      </c>
      <c r="AB15" s="91">
        <f t="shared" si="8"/>
        <v>27</v>
      </c>
      <c r="AC15" s="91">
        <f t="shared" si="8"/>
        <v>27</v>
      </c>
      <c r="AD15" s="91">
        <f t="shared" si="8"/>
        <v>27</v>
      </c>
      <c r="AE15" s="91">
        <f t="shared" si="8"/>
        <v>27</v>
      </c>
      <c r="AF15" s="91">
        <f>SUM(AF21,AF28,AF35)</f>
        <v>36</v>
      </c>
      <c r="AG15" s="91">
        <f>SUM(AG21,AG28,AG35)</f>
        <v>36</v>
      </c>
      <c r="AH15" s="91">
        <f>SUM(AH21,AH28,AH35)</f>
        <v>36</v>
      </c>
      <c r="AI15" s="91">
        <f>SUM(AI21,AI28,AI35)</f>
        <v>36</v>
      </c>
      <c r="AJ15" s="91">
        <f>SUM(AJ21,AJ28,AJ35)</f>
        <v>36</v>
      </c>
      <c r="AK15" s="91" t="s">
        <v>102</v>
      </c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64">
        <f t="shared" si="6"/>
        <v>956</v>
      </c>
    </row>
    <row r="16" spans="1:58" s="8" customFormat="1" ht="11.25" customHeight="1">
      <c r="A16" s="180"/>
      <c r="B16" s="177"/>
      <c r="C16" s="177"/>
      <c r="D16" s="93" t="s">
        <v>18</v>
      </c>
      <c r="E16" s="91">
        <f>SUM(E18,E22,E29,E36)</f>
        <v>16</v>
      </c>
      <c r="F16" s="91">
        <f aca="true" t="shared" si="9" ref="F16:AJ16">SUM(F18,F22,F29,F36)</f>
        <v>16</v>
      </c>
      <c r="G16" s="91">
        <f t="shared" si="9"/>
        <v>16</v>
      </c>
      <c r="H16" s="91">
        <f t="shared" si="9"/>
        <v>16</v>
      </c>
      <c r="I16" s="91">
        <f t="shared" si="9"/>
        <v>16</v>
      </c>
      <c r="J16" s="91">
        <f t="shared" si="9"/>
        <v>16</v>
      </c>
      <c r="K16" s="91">
        <f t="shared" si="9"/>
        <v>16</v>
      </c>
      <c r="L16" s="91">
        <f t="shared" si="9"/>
        <v>16</v>
      </c>
      <c r="M16" s="91">
        <f t="shared" si="9"/>
        <v>16</v>
      </c>
      <c r="N16" s="91">
        <f t="shared" si="9"/>
        <v>16</v>
      </c>
      <c r="O16" s="91">
        <f t="shared" si="9"/>
        <v>16</v>
      </c>
      <c r="P16" s="91">
        <f t="shared" si="9"/>
        <v>16</v>
      </c>
      <c r="Q16" s="91">
        <f t="shared" si="9"/>
        <v>16</v>
      </c>
      <c r="R16" s="91">
        <f t="shared" si="9"/>
        <v>16</v>
      </c>
      <c r="S16" s="91">
        <f t="shared" si="9"/>
        <v>0</v>
      </c>
      <c r="T16" s="91">
        <f t="shared" si="9"/>
        <v>0</v>
      </c>
      <c r="U16" s="91">
        <f t="shared" si="9"/>
        <v>0</v>
      </c>
      <c r="V16" s="91">
        <f t="shared" si="9"/>
        <v>0</v>
      </c>
      <c r="W16" s="91">
        <f t="shared" si="9"/>
        <v>0</v>
      </c>
      <c r="X16" s="91">
        <f t="shared" si="9"/>
        <v>14</v>
      </c>
      <c r="Y16" s="91">
        <f t="shared" si="9"/>
        <v>14</v>
      </c>
      <c r="Z16" s="91">
        <f t="shared" si="9"/>
        <v>14</v>
      </c>
      <c r="AA16" s="91">
        <f t="shared" si="9"/>
        <v>14</v>
      </c>
      <c r="AB16" s="91">
        <f t="shared" si="9"/>
        <v>13.5</v>
      </c>
      <c r="AC16" s="91">
        <f t="shared" si="9"/>
        <v>13.5</v>
      </c>
      <c r="AD16" s="91">
        <f t="shared" si="9"/>
        <v>13.5</v>
      </c>
      <c r="AE16" s="91">
        <f t="shared" si="9"/>
        <v>13.5</v>
      </c>
      <c r="AF16" s="91">
        <f t="shared" si="9"/>
        <v>0</v>
      </c>
      <c r="AG16" s="91">
        <f t="shared" si="9"/>
        <v>0</v>
      </c>
      <c r="AH16" s="91">
        <f t="shared" si="9"/>
        <v>0</v>
      </c>
      <c r="AI16" s="91">
        <f t="shared" si="9"/>
        <v>0</v>
      </c>
      <c r="AJ16" s="91">
        <f t="shared" si="9"/>
        <v>0</v>
      </c>
      <c r="AK16" s="91" t="s">
        <v>102</v>
      </c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64">
        <f t="shared" si="6"/>
        <v>334</v>
      </c>
    </row>
    <row r="17" spans="1:58" s="8" customFormat="1" ht="12.75">
      <c r="A17" s="180"/>
      <c r="B17" s="182" t="s">
        <v>37</v>
      </c>
      <c r="C17" s="182" t="s">
        <v>91</v>
      </c>
      <c r="D17" s="93" t="s">
        <v>17</v>
      </c>
      <c r="E17" s="64">
        <f>E19</f>
        <v>5</v>
      </c>
      <c r="F17" s="64">
        <f aca="true" t="shared" si="10" ref="F17:R17">F19</f>
        <v>5</v>
      </c>
      <c r="G17" s="64">
        <f t="shared" si="10"/>
        <v>5</v>
      </c>
      <c r="H17" s="64">
        <f t="shared" si="10"/>
        <v>5</v>
      </c>
      <c r="I17" s="64">
        <f t="shared" si="10"/>
        <v>5</v>
      </c>
      <c r="J17" s="64">
        <f t="shared" si="10"/>
        <v>5</v>
      </c>
      <c r="K17" s="64">
        <f t="shared" si="10"/>
        <v>5</v>
      </c>
      <c r="L17" s="64">
        <f t="shared" si="10"/>
        <v>5</v>
      </c>
      <c r="M17" s="64">
        <f t="shared" si="10"/>
        <v>5</v>
      </c>
      <c r="N17" s="64">
        <f t="shared" si="10"/>
        <v>5</v>
      </c>
      <c r="O17" s="64">
        <f t="shared" si="10"/>
        <v>5</v>
      </c>
      <c r="P17" s="64">
        <f t="shared" si="10"/>
        <v>5</v>
      </c>
      <c r="Q17" s="64">
        <f t="shared" si="10"/>
        <v>5</v>
      </c>
      <c r="R17" s="64">
        <f t="shared" si="10"/>
        <v>5</v>
      </c>
      <c r="S17" s="64">
        <v>0</v>
      </c>
      <c r="T17" s="64">
        <v>0</v>
      </c>
      <c r="U17" s="64">
        <v>0</v>
      </c>
      <c r="V17" s="64">
        <f aca="true" t="shared" si="11" ref="V17:AJ17">V19</f>
        <v>0</v>
      </c>
      <c r="W17" s="64">
        <f t="shared" si="11"/>
        <v>0</v>
      </c>
      <c r="X17" s="64">
        <f t="shared" si="11"/>
        <v>6</v>
      </c>
      <c r="Y17" s="64">
        <f t="shared" si="11"/>
        <v>6</v>
      </c>
      <c r="Z17" s="64">
        <f t="shared" si="11"/>
        <v>6</v>
      </c>
      <c r="AA17" s="64">
        <f t="shared" si="11"/>
        <v>6</v>
      </c>
      <c r="AB17" s="64">
        <f t="shared" si="11"/>
        <v>6</v>
      </c>
      <c r="AC17" s="64">
        <f t="shared" si="11"/>
        <v>6</v>
      </c>
      <c r="AD17" s="64">
        <f t="shared" si="11"/>
        <v>6</v>
      </c>
      <c r="AE17" s="64">
        <f t="shared" si="11"/>
        <v>6</v>
      </c>
      <c r="AF17" s="64" t="str">
        <f t="shared" si="11"/>
        <v>п</v>
      </c>
      <c r="AG17" s="64" t="str">
        <f t="shared" si="11"/>
        <v>п</v>
      </c>
      <c r="AH17" s="64" t="str">
        <f t="shared" si="11"/>
        <v>п</v>
      </c>
      <c r="AI17" s="64" t="str">
        <f t="shared" si="11"/>
        <v>п</v>
      </c>
      <c r="AJ17" s="64" t="str">
        <f t="shared" si="11"/>
        <v>п</v>
      </c>
      <c r="AK17" s="91" t="s">
        <v>102</v>
      </c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64">
        <f t="shared" si="6"/>
        <v>118</v>
      </c>
    </row>
    <row r="18" spans="1:58" s="8" customFormat="1" ht="12.75">
      <c r="A18" s="180"/>
      <c r="B18" s="182"/>
      <c r="C18" s="182"/>
      <c r="D18" s="93" t="s">
        <v>18</v>
      </c>
      <c r="E18" s="64">
        <f>SUM(E20)</f>
        <v>2.5</v>
      </c>
      <c r="F18" s="64">
        <f aca="true" t="shared" si="12" ref="F18:AJ18">SUM(F20)</f>
        <v>2.5</v>
      </c>
      <c r="G18" s="64">
        <f t="shared" si="12"/>
        <v>2.5</v>
      </c>
      <c r="H18" s="64">
        <f t="shared" si="12"/>
        <v>2.5</v>
      </c>
      <c r="I18" s="64">
        <f t="shared" si="12"/>
        <v>2.5</v>
      </c>
      <c r="J18" s="64">
        <f t="shared" si="12"/>
        <v>2.5</v>
      </c>
      <c r="K18" s="64">
        <f t="shared" si="12"/>
        <v>2.5</v>
      </c>
      <c r="L18" s="64">
        <f t="shared" si="12"/>
        <v>2.5</v>
      </c>
      <c r="M18" s="64">
        <f t="shared" si="12"/>
        <v>2.5</v>
      </c>
      <c r="N18" s="64">
        <f t="shared" si="12"/>
        <v>2.5</v>
      </c>
      <c r="O18" s="64">
        <f t="shared" si="12"/>
        <v>2.5</v>
      </c>
      <c r="P18" s="64">
        <f t="shared" si="12"/>
        <v>2.5</v>
      </c>
      <c r="Q18" s="64">
        <f t="shared" si="12"/>
        <v>2.5</v>
      </c>
      <c r="R18" s="64">
        <f t="shared" si="12"/>
        <v>2.5</v>
      </c>
      <c r="S18" s="64">
        <f t="shared" si="12"/>
        <v>0</v>
      </c>
      <c r="T18" s="64">
        <f t="shared" si="12"/>
        <v>0</v>
      </c>
      <c r="U18" s="64">
        <f t="shared" si="12"/>
        <v>0</v>
      </c>
      <c r="V18" s="64">
        <f t="shared" si="12"/>
        <v>0</v>
      </c>
      <c r="W18" s="64">
        <f t="shared" si="12"/>
        <v>0</v>
      </c>
      <c r="X18" s="64">
        <f t="shared" si="12"/>
        <v>3</v>
      </c>
      <c r="Y18" s="64">
        <f t="shared" si="12"/>
        <v>3</v>
      </c>
      <c r="Z18" s="64">
        <f t="shared" si="12"/>
        <v>3</v>
      </c>
      <c r="AA18" s="64">
        <f t="shared" si="12"/>
        <v>3</v>
      </c>
      <c r="AB18" s="64">
        <f t="shared" si="12"/>
        <v>3</v>
      </c>
      <c r="AC18" s="64">
        <f t="shared" si="12"/>
        <v>3</v>
      </c>
      <c r="AD18" s="64">
        <f t="shared" si="12"/>
        <v>3</v>
      </c>
      <c r="AE18" s="64">
        <f t="shared" si="12"/>
        <v>3</v>
      </c>
      <c r="AF18" s="64">
        <f t="shared" si="12"/>
        <v>0</v>
      </c>
      <c r="AG18" s="64">
        <f t="shared" si="12"/>
        <v>0</v>
      </c>
      <c r="AH18" s="64">
        <f t="shared" si="12"/>
        <v>0</v>
      </c>
      <c r="AI18" s="64">
        <f t="shared" si="12"/>
        <v>0</v>
      </c>
      <c r="AJ18" s="64">
        <f t="shared" si="12"/>
        <v>0</v>
      </c>
      <c r="AK18" s="91" t="s">
        <v>102</v>
      </c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64">
        <f t="shared" si="6"/>
        <v>59</v>
      </c>
    </row>
    <row r="19" spans="1:58" ht="12.75">
      <c r="A19" s="180"/>
      <c r="B19" s="178" t="s">
        <v>139</v>
      </c>
      <c r="C19" s="178" t="s">
        <v>140</v>
      </c>
      <c r="D19" s="40" t="s">
        <v>17</v>
      </c>
      <c r="E19" s="33">
        <v>5</v>
      </c>
      <c r="F19" s="33">
        <v>5</v>
      </c>
      <c r="G19" s="33">
        <v>5</v>
      </c>
      <c r="H19" s="33">
        <v>5</v>
      </c>
      <c r="I19" s="33">
        <v>5</v>
      </c>
      <c r="J19" s="33">
        <v>5</v>
      </c>
      <c r="K19" s="33">
        <v>5</v>
      </c>
      <c r="L19" s="33">
        <v>5</v>
      </c>
      <c r="M19" s="33">
        <v>5</v>
      </c>
      <c r="N19" s="33">
        <v>5</v>
      </c>
      <c r="O19" s="33">
        <v>5</v>
      </c>
      <c r="P19" s="33">
        <v>5</v>
      </c>
      <c r="Q19" s="33">
        <v>5</v>
      </c>
      <c r="R19" s="33">
        <v>5</v>
      </c>
      <c r="S19" s="98" t="s">
        <v>103</v>
      </c>
      <c r="T19" s="98" t="s">
        <v>103</v>
      </c>
      <c r="U19" s="98" t="s">
        <v>103</v>
      </c>
      <c r="V19" s="10">
        <v>0</v>
      </c>
      <c r="W19" s="10">
        <v>0</v>
      </c>
      <c r="X19" s="33">
        <v>6</v>
      </c>
      <c r="Y19" s="33">
        <v>6</v>
      </c>
      <c r="Z19" s="33">
        <v>6</v>
      </c>
      <c r="AA19" s="33">
        <v>6</v>
      </c>
      <c r="AB19" s="33">
        <v>6</v>
      </c>
      <c r="AC19" s="33">
        <v>6</v>
      </c>
      <c r="AD19" s="33">
        <v>6</v>
      </c>
      <c r="AE19" s="33">
        <v>6</v>
      </c>
      <c r="AF19" s="35" t="s">
        <v>103</v>
      </c>
      <c r="AG19" s="35" t="s">
        <v>103</v>
      </c>
      <c r="AH19" s="35" t="s">
        <v>103</v>
      </c>
      <c r="AI19" s="35" t="s">
        <v>103</v>
      </c>
      <c r="AJ19" s="35" t="s">
        <v>103</v>
      </c>
      <c r="AK19" s="33" t="s">
        <v>102</v>
      </c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0">
        <f t="shared" si="6"/>
        <v>118</v>
      </c>
    </row>
    <row r="20" spans="1:58" ht="12.75">
      <c r="A20" s="180"/>
      <c r="B20" s="178"/>
      <c r="C20" s="178"/>
      <c r="D20" s="40" t="s">
        <v>18</v>
      </c>
      <c r="E20" s="33">
        <v>2.5</v>
      </c>
      <c r="F20" s="33">
        <v>2.5</v>
      </c>
      <c r="G20" s="33">
        <v>2.5</v>
      </c>
      <c r="H20" s="33">
        <v>2.5</v>
      </c>
      <c r="I20" s="33">
        <v>2.5</v>
      </c>
      <c r="J20" s="33">
        <v>2.5</v>
      </c>
      <c r="K20" s="33">
        <v>2.5</v>
      </c>
      <c r="L20" s="33">
        <v>2.5</v>
      </c>
      <c r="M20" s="33">
        <v>2.5</v>
      </c>
      <c r="N20" s="33">
        <v>2.5</v>
      </c>
      <c r="O20" s="33">
        <v>2.5</v>
      </c>
      <c r="P20" s="33">
        <v>2.5</v>
      </c>
      <c r="Q20" s="33">
        <v>2.5</v>
      </c>
      <c r="R20" s="33">
        <v>2.5</v>
      </c>
      <c r="S20" s="98" t="s">
        <v>103</v>
      </c>
      <c r="T20" s="98" t="s">
        <v>103</v>
      </c>
      <c r="U20" s="98" t="s">
        <v>103</v>
      </c>
      <c r="V20" s="10">
        <v>0</v>
      </c>
      <c r="W20" s="10">
        <v>0</v>
      </c>
      <c r="X20" s="33">
        <v>3</v>
      </c>
      <c r="Y20" s="33">
        <v>3</v>
      </c>
      <c r="Z20" s="33">
        <v>3</v>
      </c>
      <c r="AA20" s="33">
        <v>3</v>
      </c>
      <c r="AB20" s="33">
        <v>3</v>
      </c>
      <c r="AC20" s="33">
        <v>3</v>
      </c>
      <c r="AD20" s="33">
        <v>3</v>
      </c>
      <c r="AE20" s="33">
        <v>3</v>
      </c>
      <c r="AF20" s="35" t="s">
        <v>103</v>
      </c>
      <c r="AG20" s="35" t="s">
        <v>103</v>
      </c>
      <c r="AH20" s="35" t="s">
        <v>103</v>
      </c>
      <c r="AI20" s="35" t="s">
        <v>103</v>
      </c>
      <c r="AJ20" s="35" t="s">
        <v>103</v>
      </c>
      <c r="AK20" s="33" t="s">
        <v>102</v>
      </c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0">
        <f t="shared" si="6"/>
        <v>59</v>
      </c>
    </row>
    <row r="21" spans="1:58" s="8" customFormat="1" ht="12.75">
      <c r="A21" s="180"/>
      <c r="B21" s="182" t="s">
        <v>43</v>
      </c>
      <c r="C21" s="197" t="s">
        <v>134</v>
      </c>
      <c r="D21" s="93" t="s">
        <v>17</v>
      </c>
      <c r="E21" s="64">
        <f>E23+E25</f>
        <v>13</v>
      </c>
      <c r="F21" s="64">
        <f aca="true" t="shared" si="13" ref="F21:R21">F23+F25</f>
        <v>13</v>
      </c>
      <c r="G21" s="64">
        <f t="shared" si="13"/>
        <v>13</v>
      </c>
      <c r="H21" s="64">
        <f t="shared" si="13"/>
        <v>13</v>
      </c>
      <c r="I21" s="64">
        <f t="shared" si="13"/>
        <v>13</v>
      </c>
      <c r="J21" s="64">
        <f t="shared" si="13"/>
        <v>13</v>
      </c>
      <c r="K21" s="64">
        <f t="shared" si="13"/>
        <v>13</v>
      </c>
      <c r="L21" s="64">
        <f t="shared" si="13"/>
        <v>13</v>
      </c>
      <c r="M21" s="64">
        <f t="shared" si="13"/>
        <v>13</v>
      </c>
      <c r="N21" s="64">
        <f t="shared" si="13"/>
        <v>13</v>
      </c>
      <c r="O21" s="64">
        <f t="shared" si="13"/>
        <v>13</v>
      </c>
      <c r="P21" s="64">
        <f t="shared" si="13"/>
        <v>13</v>
      </c>
      <c r="Q21" s="64">
        <f t="shared" si="13"/>
        <v>13</v>
      </c>
      <c r="R21" s="64">
        <f t="shared" si="13"/>
        <v>13</v>
      </c>
      <c r="S21" s="64">
        <f>SUM(S27)</f>
        <v>36</v>
      </c>
      <c r="T21" s="64">
        <f>SUM(T27)</f>
        <v>36</v>
      </c>
      <c r="U21" s="64">
        <f>SUM(U27)</f>
        <v>36</v>
      </c>
      <c r="V21" s="64">
        <f aca="true" t="shared" si="14" ref="V21:AE22">V23+V25</f>
        <v>0</v>
      </c>
      <c r="W21" s="64">
        <f t="shared" si="14"/>
        <v>0</v>
      </c>
      <c r="X21" s="64">
        <f t="shared" si="14"/>
        <v>4</v>
      </c>
      <c r="Y21" s="64">
        <f t="shared" si="14"/>
        <v>4</v>
      </c>
      <c r="Z21" s="64">
        <f t="shared" si="14"/>
        <v>4</v>
      </c>
      <c r="AA21" s="64">
        <f t="shared" si="14"/>
        <v>4</v>
      </c>
      <c r="AB21" s="64">
        <f t="shared" si="14"/>
        <v>4</v>
      </c>
      <c r="AC21" s="64">
        <f t="shared" si="14"/>
        <v>4</v>
      </c>
      <c r="AD21" s="64">
        <f t="shared" si="14"/>
        <v>4</v>
      </c>
      <c r="AE21" s="64">
        <f t="shared" si="14"/>
        <v>4</v>
      </c>
      <c r="AF21" s="64">
        <f>SUM(AF27)</f>
        <v>36</v>
      </c>
      <c r="AG21" s="64">
        <f>SUM(AG27)</f>
        <v>36</v>
      </c>
      <c r="AH21" s="64">
        <f>SUM(AH27)</f>
        <v>0</v>
      </c>
      <c r="AI21" s="64">
        <f>SUM(AI27)</f>
        <v>0</v>
      </c>
      <c r="AJ21" s="64">
        <f>SUM(AJ27)</f>
        <v>0</v>
      </c>
      <c r="AK21" s="64" t="s">
        <v>102</v>
      </c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>
        <f t="shared" si="6"/>
        <v>394</v>
      </c>
    </row>
    <row r="22" spans="1:58" s="8" customFormat="1" ht="12.75">
      <c r="A22" s="180"/>
      <c r="B22" s="182"/>
      <c r="C22" s="197"/>
      <c r="D22" s="93" t="s">
        <v>18</v>
      </c>
      <c r="E22" s="64">
        <f>E24+E26</f>
        <v>6.5</v>
      </c>
      <c r="F22" s="64">
        <f aca="true" t="shared" si="15" ref="F22:R22">F24+F26</f>
        <v>6.5</v>
      </c>
      <c r="G22" s="64">
        <f t="shared" si="15"/>
        <v>6.5</v>
      </c>
      <c r="H22" s="64">
        <f t="shared" si="15"/>
        <v>6.5</v>
      </c>
      <c r="I22" s="64">
        <f t="shared" si="15"/>
        <v>6.5</v>
      </c>
      <c r="J22" s="64">
        <f t="shared" si="15"/>
        <v>6.5</v>
      </c>
      <c r="K22" s="64">
        <f t="shared" si="15"/>
        <v>6.5</v>
      </c>
      <c r="L22" s="64">
        <f t="shared" si="15"/>
        <v>6.5</v>
      </c>
      <c r="M22" s="64">
        <f t="shared" si="15"/>
        <v>6.5</v>
      </c>
      <c r="N22" s="64">
        <f t="shared" si="15"/>
        <v>6.5</v>
      </c>
      <c r="O22" s="64">
        <f t="shared" si="15"/>
        <v>6.5</v>
      </c>
      <c r="P22" s="64">
        <f t="shared" si="15"/>
        <v>6.5</v>
      </c>
      <c r="Q22" s="64">
        <f t="shared" si="15"/>
        <v>6.5</v>
      </c>
      <c r="R22" s="64">
        <f t="shared" si="15"/>
        <v>6.5</v>
      </c>
      <c r="S22" s="64">
        <v>0</v>
      </c>
      <c r="T22" s="64">
        <v>0</v>
      </c>
      <c r="U22" s="64">
        <v>0</v>
      </c>
      <c r="V22" s="64">
        <f t="shared" si="14"/>
        <v>0</v>
      </c>
      <c r="W22" s="64">
        <f t="shared" si="14"/>
        <v>0</v>
      </c>
      <c r="X22" s="64">
        <f t="shared" si="14"/>
        <v>2</v>
      </c>
      <c r="Y22" s="64">
        <f t="shared" si="14"/>
        <v>2</v>
      </c>
      <c r="Z22" s="64">
        <f t="shared" si="14"/>
        <v>2</v>
      </c>
      <c r="AA22" s="64">
        <f t="shared" si="14"/>
        <v>2</v>
      </c>
      <c r="AB22" s="64">
        <f t="shared" si="14"/>
        <v>2</v>
      </c>
      <c r="AC22" s="64">
        <f t="shared" si="14"/>
        <v>2</v>
      </c>
      <c r="AD22" s="64">
        <f t="shared" si="14"/>
        <v>2</v>
      </c>
      <c r="AE22" s="64">
        <f t="shared" si="14"/>
        <v>2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 t="s">
        <v>102</v>
      </c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>
        <f t="shared" si="6"/>
        <v>107</v>
      </c>
    </row>
    <row r="23" spans="1:58" ht="12.75">
      <c r="A23" s="180"/>
      <c r="B23" s="178" t="s">
        <v>44</v>
      </c>
      <c r="C23" s="147" t="s">
        <v>135</v>
      </c>
      <c r="D23" s="40" t="s">
        <v>17</v>
      </c>
      <c r="E23" s="33">
        <v>7</v>
      </c>
      <c r="F23" s="33">
        <v>7</v>
      </c>
      <c r="G23" s="33">
        <v>7</v>
      </c>
      <c r="H23" s="33">
        <v>7</v>
      </c>
      <c r="I23" s="33">
        <v>7</v>
      </c>
      <c r="J23" s="33">
        <v>7</v>
      </c>
      <c r="K23" s="33">
        <v>7</v>
      </c>
      <c r="L23" s="33">
        <v>7</v>
      </c>
      <c r="M23" s="33">
        <v>7</v>
      </c>
      <c r="N23" s="33">
        <v>7</v>
      </c>
      <c r="O23" s="33">
        <v>7</v>
      </c>
      <c r="P23" s="33">
        <v>7</v>
      </c>
      <c r="Q23" s="33">
        <v>7</v>
      </c>
      <c r="R23" s="33">
        <v>7</v>
      </c>
      <c r="S23" s="98" t="s">
        <v>103</v>
      </c>
      <c r="T23" s="98" t="s">
        <v>103</v>
      </c>
      <c r="U23" s="98" t="s">
        <v>103</v>
      </c>
      <c r="V23" s="11">
        <v>0</v>
      </c>
      <c r="W23" s="11">
        <v>0</v>
      </c>
      <c r="X23" s="31">
        <v>4</v>
      </c>
      <c r="Y23" s="31">
        <v>4</v>
      </c>
      <c r="Z23" s="31">
        <v>4</v>
      </c>
      <c r="AA23" s="31">
        <v>4</v>
      </c>
      <c r="AB23" s="31">
        <v>4</v>
      </c>
      <c r="AC23" s="31">
        <v>4</v>
      </c>
      <c r="AD23" s="31">
        <v>4</v>
      </c>
      <c r="AE23" s="31">
        <v>4</v>
      </c>
      <c r="AF23" s="35" t="s">
        <v>103</v>
      </c>
      <c r="AG23" s="35" t="s">
        <v>103</v>
      </c>
      <c r="AH23" s="35" t="s">
        <v>103</v>
      </c>
      <c r="AI23" s="35" t="s">
        <v>103</v>
      </c>
      <c r="AJ23" s="35" t="s">
        <v>103</v>
      </c>
      <c r="AK23" s="31" t="s">
        <v>102</v>
      </c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0">
        <f t="shared" si="6"/>
        <v>130</v>
      </c>
    </row>
    <row r="24" spans="1:58" ht="12.75">
      <c r="A24" s="180"/>
      <c r="B24" s="178"/>
      <c r="C24" s="147"/>
      <c r="D24" s="40" t="s">
        <v>18</v>
      </c>
      <c r="E24" s="33">
        <v>3.5</v>
      </c>
      <c r="F24" s="33">
        <v>3.5</v>
      </c>
      <c r="G24" s="33">
        <v>3.5</v>
      </c>
      <c r="H24" s="33">
        <v>3.5</v>
      </c>
      <c r="I24" s="33">
        <v>3.5</v>
      </c>
      <c r="J24" s="33">
        <v>3.5</v>
      </c>
      <c r="K24" s="33">
        <v>3.5</v>
      </c>
      <c r="L24" s="33">
        <v>3.5</v>
      </c>
      <c r="M24" s="33">
        <v>3.5</v>
      </c>
      <c r="N24" s="33">
        <v>3.5</v>
      </c>
      <c r="O24" s="33">
        <v>3.5</v>
      </c>
      <c r="P24" s="33">
        <v>3.5</v>
      </c>
      <c r="Q24" s="33">
        <v>3.5</v>
      </c>
      <c r="R24" s="33">
        <v>3.5</v>
      </c>
      <c r="S24" s="98" t="s">
        <v>103</v>
      </c>
      <c r="T24" s="98" t="s">
        <v>103</v>
      </c>
      <c r="U24" s="98" t="s">
        <v>103</v>
      </c>
      <c r="V24" s="11">
        <v>0</v>
      </c>
      <c r="W24" s="11">
        <v>0</v>
      </c>
      <c r="X24" s="31">
        <v>2</v>
      </c>
      <c r="Y24" s="31">
        <v>2</v>
      </c>
      <c r="Z24" s="31">
        <v>2</v>
      </c>
      <c r="AA24" s="31">
        <v>2</v>
      </c>
      <c r="AB24" s="31">
        <v>2</v>
      </c>
      <c r="AC24" s="31">
        <v>2</v>
      </c>
      <c r="AD24" s="31">
        <v>2</v>
      </c>
      <c r="AE24" s="31">
        <v>2</v>
      </c>
      <c r="AF24" s="35" t="s">
        <v>103</v>
      </c>
      <c r="AG24" s="35" t="s">
        <v>103</v>
      </c>
      <c r="AH24" s="35" t="s">
        <v>103</v>
      </c>
      <c r="AI24" s="35" t="s">
        <v>103</v>
      </c>
      <c r="AJ24" s="35" t="s">
        <v>103</v>
      </c>
      <c r="AK24" s="31" t="s">
        <v>102</v>
      </c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0">
        <f t="shared" si="6"/>
        <v>65</v>
      </c>
    </row>
    <row r="25" spans="1:58" ht="12.75" customHeight="1">
      <c r="A25" s="180"/>
      <c r="B25" s="184" t="s">
        <v>96</v>
      </c>
      <c r="C25" s="142" t="s">
        <v>136</v>
      </c>
      <c r="D25" s="40" t="s">
        <v>17</v>
      </c>
      <c r="E25" s="33">
        <v>6</v>
      </c>
      <c r="F25" s="33">
        <v>6</v>
      </c>
      <c r="G25" s="33">
        <v>6</v>
      </c>
      <c r="H25" s="33">
        <v>6</v>
      </c>
      <c r="I25" s="33">
        <v>6</v>
      </c>
      <c r="J25" s="33">
        <v>6</v>
      </c>
      <c r="K25" s="33">
        <v>6</v>
      </c>
      <c r="L25" s="33">
        <v>6</v>
      </c>
      <c r="M25" s="33">
        <v>6</v>
      </c>
      <c r="N25" s="33">
        <v>6</v>
      </c>
      <c r="O25" s="33">
        <v>6</v>
      </c>
      <c r="P25" s="33">
        <v>6</v>
      </c>
      <c r="Q25" s="33">
        <v>6</v>
      </c>
      <c r="R25" s="33">
        <v>6</v>
      </c>
      <c r="S25" s="98" t="s">
        <v>103</v>
      </c>
      <c r="T25" s="98" t="s">
        <v>103</v>
      </c>
      <c r="U25" s="98" t="s">
        <v>103</v>
      </c>
      <c r="V25" s="11">
        <v>0</v>
      </c>
      <c r="W25" s="11">
        <v>0</v>
      </c>
      <c r="X25" s="31"/>
      <c r="Y25" s="31"/>
      <c r="Z25" s="31"/>
      <c r="AA25" s="31"/>
      <c r="AB25" s="31"/>
      <c r="AC25" s="31"/>
      <c r="AD25" s="31"/>
      <c r="AE25" s="31"/>
      <c r="AF25" s="35" t="s">
        <v>103</v>
      </c>
      <c r="AG25" s="35" t="s">
        <v>103</v>
      </c>
      <c r="AH25" s="35" t="s">
        <v>103</v>
      </c>
      <c r="AI25" s="35" t="s">
        <v>103</v>
      </c>
      <c r="AJ25" s="35" t="s">
        <v>103</v>
      </c>
      <c r="AK25" s="31" t="s">
        <v>102</v>
      </c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0">
        <f t="shared" si="6"/>
        <v>84</v>
      </c>
    </row>
    <row r="26" spans="1:58" ht="12.75">
      <c r="A26" s="180"/>
      <c r="B26" s="185"/>
      <c r="C26" s="143"/>
      <c r="D26" s="40" t="s">
        <v>18</v>
      </c>
      <c r="E26" s="33">
        <v>3</v>
      </c>
      <c r="F26" s="33">
        <v>3</v>
      </c>
      <c r="G26" s="33">
        <v>3</v>
      </c>
      <c r="H26" s="33">
        <v>3</v>
      </c>
      <c r="I26" s="33">
        <v>3</v>
      </c>
      <c r="J26" s="33">
        <v>3</v>
      </c>
      <c r="K26" s="33">
        <v>3</v>
      </c>
      <c r="L26" s="33">
        <v>3</v>
      </c>
      <c r="M26" s="33">
        <v>3</v>
      </c>
      <c r="N26" s="33">
        <v>3</v>
      </c>
      <c r="O26" s="33">
        <v>3</v>
      </c>
      <c r="P26" s="33">
        <v>3</v>
      </c>
      <c r="Q26" s="33">
        <v>3</v>
      </c>
      <c r="R26" s="33">
        <v>3</v>
      </c>
      <c r="S26" s="98" t="s">
        <v>103</v>
      </c>
      <c r="T26" s="98" t="s">
        <v>103</v>
      </c>
      <c r="U26" s="98" t="s">
        <v>103</v>
      </c>
      <c r="V26" s="11">
        <v>0</v>
      </c>
      <c r="W26" s="11">
        <v>0</v>
      </c>
      <c r="X26" s="31"/>
      <c r="Y26" s="31"/>
      <c r="Z26" s="31"/>
      <c r="AA26" s="31"/>
      <c r="AB26" s="31"/>
      <c r="AC26" s="31"/>
      <c r="AD26" s="31"/>
      <c r="AE26" s="31"/>
      <c r="AF26" s="35" t="s">
        <v>103</v>
      </c>
      <c r="AG26" s="35" t="s">
        <v>103</v>
      </c>
      <c r="AH26" s="35" t="s">
        <v>103</v>
      </c>
      <c r="AI26" s="35" t="s">
        <v>103</v>
      </c>
      <c r="AJ26" s="35" t="s">
        <v>103</v>
      </c>
      <c r="AK26" s="31" t="s">
        <v>102</v>
      </c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0">
        <f t="shared" si="6"/>
        <v>42</v>
      </c>
    </row>
    <row r="27" spans="1:58" ht="12.75">
      <c r="A27" s="180"/>
      <c r="B27" s="6" t="s">
        <v>76</v>
      </c>
      <c r="C27" s="6" t="s">
        <v>152</v>
      </c>
      <c r="D27" s="2" t="s">
        <v>17</v>
      </c>
      <c r="E27" s="10"/>
      <c r="F27" s="10"/>
      <c r="G27" s="10"/>
      <c r="H27" s="10"/>
      <c r="I27" s="10"/>
      <c r="J27" s="10"/>
      <c r="K27" s="10"/>
      <c r="L27" s="11"/>
      <c r="M27" s="11"/>
      <c r="N27" s="11"/>
      <c r="O27" s="11"/>
      <c r="P27" s="11"/>
      <c r="Q27" s="11"/>
      <c r="R27" s="11"/>
      <c r="S27" s="100">
        <v>36</v>
      </c>
      <c r="T27" s="100">
        <v>36</v>
      </c>
      <c r="U27" s="100">
        <v>36</v>
      </c>
      <c r="V27" s="11">
        <v>0</v>
      </c>
      <c r="W27" s="11">
        <v>0</v>
      </c>
      <c r="X27" s="11"/>
      <c r="Y27" s="11"/>
      <c r="Z27" s="11"/>
      <c r="AA27" s="11"/>
      <c r="AB27" s="11"/>
      <c r="AC27" s="11"/>
      <c r="AD27" s="11"/>
      <c r="AE27" s="11"/>
      <c r="AF27" s="73">
        <v>36</v>
      </c>
      <c r="AG27" s="73">
        <v>36</v>
      </c>
      <c r="AH27" s="35" t="s">
        <v>103</v>
      </c>
      <c r="AI27" s="35" t="s">
        <v>103</v>
      </c>
      <c r="AJ27" s="35" t="s">
        <v>103</v>
      </c>
      <c r="AK27" s="31" t="s">
        <v>102</v>
      </c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0">
        <f>SUM(E27:BE27)</f>
        <v>180</v>
      </c>
    </row>
    <row r="28" spans="1:58" s="8" customFormat="1" ht="12.75">
      <c r="A28" s="180"/>
      <c r="B28" s="182" t="s">
        <v>49</v>
      </c>
      <c r="C28" s="197" t="s">
        <v>137</v>
      </c>
      <c r="D28" s="93" t="s">
        <v>17</v>
      </c>
      <c r="E28" s="64">
        <f>SUM(E30,E32)</f>
        <v>10</v>
      </c>
      <c r="F28" s="64">
        <f aca="true" t="shared" si="16" ref="F28:R28">SUM(F30,F32)</f>
        <v>10</v>
      </c>
      <c r="G28" s="64">
        <f t="shared" si="16"/>
        <v>10</v>
      </c>
      <c r="H28" s="64">
        <f t="shared" si="16"/>
        <v>10</v>
      </c>
      <c r="I28" s="64">
        <f t="shared" si="16"/>
        <v>10</v>
      </c>
      <c r="J28" s="64">
        <f t="shared" si="16"/>
        <v>10</v>
      </c>
      <c r="K28" s="64">
        <f t="shared" si="16"/>
        <v>10</v>
      </c>
      <c r="L28" s="64">
        <f t="shared" si="16"/>
        <v>10</v>
      </c>
      <c r="M28" s="64">
        <f t="shared" si="16"/>
        <v>10</v>
      </c>
      <c r="N28" s="64">
        <f t="shared" si="16"/>
        <v>10</v>
      </c>
      <c r="O28" s="64">
        <f t="shared" si="16"/>
        <v>10</v>
      </c>
      <c r="P28" s="64">
        <f t="shared" si="16"/>
        <v>10</v>
      </c>
      <c r="Q28" s="64">
        <f t="shared" si="16"/>
        <v>10</v>
      </c>
      <c r="R28" s="64">
        <f t="shared" si="16"/>
        <v>10</v>
      </c>
      <c r="S28" s="64">
        <f>SUM(S34)</f>
        <v>0</v>
      </c>
      <c r="T28" s="64">
        <f>SUM(T34)</f>
        <v>0</v>
      </c>
      <c r="U28" s="64">
        <f>SUM(U34)</f>
        <v>0</v>
      </c>
      <c r="V28" s="64">
        <f aca="true" t="shared" si="17" ref="V28:AE28">SUM(V30,V32)</f>
        <v>0</v>
      </c>
      <c r="W28" s="64">
        <f t="shared" si="17"/>
        <v>0</v>
      </c>
      <c r="X28" s="64">
        <f t="shared" si="17"/>
        <v>12</v>
      </c>
      <c r="Y28" s="64">
        <f t="shared" si="17"/>
        <v>12</v>
      </c>
      <c r="Z28" s="64">
        <f t="shared" si="17"/>
        <v>12</v>
      </c>
      <c r="AA28" s="64">
        <f t="shared" si="17"/>
        <v>12</v>
      </c>
      <c r="AB28" s="64">
        <f t="shared" si="17"/>
        <v>11</v>
      </c>
      <c r="AC28" s="64">
        <f t="shared" si="17"/>
        <v>11</v>
      </c>
      <c r="AD28" s="64">
        <f t="shared" si="17"/>
        <v>11</v>
      </c>
      <c r="AE28" s="64">
        <f t="shared" si="17"/>
        <v>11</v>
      </c>
      <c r="AF28" s="64">
        <f>SUM(AF34)</f>
        <v>0</v>
      </c>
      <c r="AG28" s="64">
        <f>SUM(AG34)</f>
        <v>0</v>
      </c>
      <c r="AH28" s="64">
        <f>SUM(AH34)</f>
        <v>36</v>
      </c>
      <c r="AI28" s="64">
        <f>SUM(AI34)</f>
        <v>0</v>
      </c>
      <c r="AJ28" s="64">
        <f>SUM(AJ34)</f>
        <v>0</v>
      </c>
      <c r="AK28" s="64" t="s">
        <v>102</v>
      </c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>
        <f t="shared" si="6"/>
        <v>268</v>
      </c>
    </row>
    <row r="29" spans="1:58" s="8" customFormat="1" ht="12.75">
      <c r="A29" s="180"/>
      <c r="B29" s="182"/>
      <c r="C29" s="197"/>
      <c r="D29" s="93" t="s">
        <v>18</v>
      </c>
      <c r="E29" s="64">
        <f>SUM(E31,E33)</f>
        <v>5</v>
      </c>
      <c r="F29" s="64">
        <f aca="true" t="shared" si="18" ref="F29:AJ29">SUM(F31,F33)</f>
        <v>5</v>
      </c>
      <c r="G29" s="64">
        <f t="shared" si="18"/>
        <v>5</v>
      </c>
      <c r="H29" s="64">
        <f t="shared" si="18"/>
        <v>5</v>
      </c>
      <c r="I29" s="64">
        <f t="shared" si="18"/>
        <v>5</v>
      </c>
      <c r="J29" s="64">
        <f t="shared" si="18"/>
        <v>5</v>
      </c>
      <c r="K29" s="64">
        <f t="shared" si="18"/>
        <v>5</v>
      </c>
      <c r="L29" s="64">
        <f t="shared" si="18"/>
        <v>5</v>
      </c>
      <c r="M29" s="64">
        <f t="shared" si="18"/>
        <v>5</v>
      </c>
      <c r="N29" s="64">
        <f t="shared" si="18"/>
        <v>5</v>
      </c>
      <c r="O29" s="64">
        <f t="shared" si="18"/>
        <v>5</v>
      </c>
      <c r="P29" s="64">
        <f t="shared" si="18"/>
        <v>5</v>
      </c>
      <c r="Q29" s="64">
        <f t="shared" si="18"/>
        <v>5</v>
      </c>
      <c r="R29" s="64">
        <f t="shared" si="18"/>
        <v>5</v>
      </c>
      <c r="S29" s="64">
        <f t="shared" si="18"/>
        <v>0</v>
      </c>
      <c r="T29" s="64">
        <f t="shared" si="18"/>
        <v>0</v>
      </c>
      <c r="U29" s="64">
        <f t="shared" si="18"/>
        <v>0</v>
      </c>
      <c r="V29" s="64">
        <f t="shared" si="18"/>
        <v>0</v>
      </c>
      <c r="W29" s="64">
        <f t="shared" si="18"/>
        <v>0</v>
      </c>
      <c r="X29" s="64">
        <f t="shared" si="18"/>
        <v>6</v>
      </c>
      <c r="Y29" s="64">
        <f t="shared" si="18"/>
        <v>6</v>
      </c>
      <c r="Z29" s="64">
        <f t="shared" si="18"/>
        <v>6</v>
      </c>
      <c r="AA29" s="64">
        <f t="shared" si="18"/>
        <v>6</v>
      </c>
      <c r="AB29" s="64">
        <f t="shared" si="18"/>
        <v>5.5</v>
      </c>
      <c r="AC29" s="64">
        <f t="shared" si="18"/>
        <v>5.5</v>
      </c>
      <c r="AD29" s="64">
        <f t="shared" si="18"/>
        <v>5.5</v>
      </c>
      <c r="AE29" s="64">
        <f t="shared" si="18"/>
        <v>5.5</v>
      </c>
      <c r="AF29" s="64">
        <f t="shared" si="18"/>
        <v>0</v>
      </c>
      <c r="AG29" s="64">
        <f t="shared" si="18"/>
        <v>0</v>
      </c>
      <c r="AH29" s="64">
        <f t="shared" si="18"/>
        <v>0</v>
      </c>
      <c r="AI29" s="64">
        <f t="shared" si="18"/>
        <v>0</v>
      </c>
      <c r="AJ29" s="64">
        <f t="shared" si="18"/>
        <v>0</v>
      </c>
      <c r="AK29" s="64" t="s">
        <v>102</v>
      </c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>
        <f t="shared" si="6"/>
        <v>116</v>
      </c>
    </row>
    <row r="30" spans="1:58" ht="12.75">
      <c r="A30" s="180"/>
      <c r="B30" s="178" t="s">
        <v>50</v>
      </c>
      <c r="C30" s="147" t="s">
        <v>138</v>
      </c>
      <c r="D30" s="40" t="s">
        <v>17</v>
      </c>
      <c r="E30" s="33">
        <v>7</v>
      </c>
      <c r="F30" s="33">
        <v>7</v>
      </c>
      <c r="G30" s="33">
        <v>7</v>
      </c>
      <c r="H30" s="33">
        <v>7</v>
      </c>
      <c r="I30" s="33">
        <v>7</v>
      </c>
      <c r="J30" s="33">
        <v>7</v>
      </c>
      <c r="K30" s="33">
        <v>7</v>
      </c>
      <c r="L30" s="33">
        <v>7</v>
      </c>
      <c r="M30" s="33">
        <v>7</v>
      </c>
      <c r="N30" s="33">
        <v>7</v>
      </c>
      <c r="O30" s="33">
        <v>7</v>
      </c>
      <c r="P30" s="33">
        <v>7</v>
      </c>
      <c r="Q30" s="33">
        <v>7</v>
      </c>
      <c r="R30" s="33">
        <v>7</v>
      </c>
      <c r="S30" s="98" t="s">
        <v>103</v>
      </c>
      <c r="T30" s="98" t="s">
        <v>103</v>
      </c>
      <c r="U30" s="98" t="s">
        <v>103</v>
      </c>
      <c r="V30" s="11">
        <v>0</v>
      </c>
      <c r="W30" s="11">
        <v>0</v>
      </c>
      <c r="X30" s="31">
        <v>6</v>
      </c>
      <c r="Y30" s="31">
        <v>6</v>
      </c>
      <c r="Z30" s="31">
        <v>6</v>
      </c>
      <c r="AA30" s="31">
        <v>6</v>
      </c>
      <c r="AB30" s="110">
        <v>5</v>
      </c>
      <c r="AC30" s="110">
        <v>5</v>
      </c>
      <c r="AD30" s="110">
        <v>5</v>
      </c>
      <c r="AE30" s="110">
        <v>5</v>
      </c>
      <c r="AF30" s="35" t="s">
        <v>103</v>
      </c>
      <c r="AG30" s="35" t="s">
        <v>103</v>
      </c>
      <c r="AH30" s="35" t="s">
        <v>103</v>
      </c>
      <c r="AI30" s="35" t="s">
        <v>103</v>
      </c>
      <c r="AJ30" s="35" t="s">
        <v>103</v>
      </c>
      <c r="AK30" s="31" t="s">
        <v>102</v>
      </c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0">
        <f t="shared" si="6"/>
        <v>142</v>
      </c>
    </row>
    <row r="31" spans="1:58" ht="12.75">
      <c r="A31" s="180"/>
      <c r="B31" s="178"/>
      <c r="C31" s="147"/>
      <c r="D31" s="40" t="s">
        <v>18</v>
      </c>
      <c r="E31" s="33">
        <v>3.5</v>
      </c>
      <c r="F31" s="33">
        <v>3.5</v>
      </c>
      <c r="G31" s="33">
        <v>3.5</v>
      </c>
      <c r="H31" s="33">
        <v>3.5</v>
      </c>
      <c r="I31" s="33">
        <v>3.5</v>
      </c>
      <c r="J31" s="33">
        <v>3.5</v>
      </c>
      <c r="K31" s="33">
        <v>3.5</v>
      </c>
      <c r="L31" s="33">
        <v>3.5</v>
      </c>
      <c r="M31" s="33">
        <v>3.5</v>
      </c>
      <c r="N31" s="33">
        <v>3.5</v>
      </c>
      <c r="O31" s="33">
        <v>3.5</v>
      </c>
      <c r="P31" s="33">
        <v>3.5</v>
      </c>
      <c r="Q31" s="33">
        <v>3.5</v>
      </c>
      <c r="R31" s="33">
        <v>3.5</v>
      </c>
      <c r="S31" s="98" t="s">
        <v>103</v>
      </c>
      <c r="T31" s="98" t="s">
        <v>103</v>
      </c>
      <c r="U31" s="98" t="s">
        <v>103</v>
      </c>
      <c r="V31" s="11">
        <v>0</v>
      </c>
      <c r="W31" s="11">
        <v>0</v>
      </c>
      <c r="X31" s="31">
        <v>3</v>
      </c>
      <c r="Y31" s="31">
        <v>3</v>
      </c>
      <c r="Z31" s="31">
        <v>3</v>
      </c>
      <c r="AA31" s="31">
        <v>3</v>
      </c>
      <c r="AB31" s="31">
        <v>2.5</v>
      </c>
      <c r="AC31" s="31">
        <v>2.5</v>
      </c>
      <c r="AD31" s="31">
        <v>2.5</v>
      </c>
      <c r="AE31" s="31">
        <v>2.5</v>
      </c>
      <c r="AF31" s="35" t="s">
        <v>103</v>
      </c>
      <c r="AG31" s="35" t="s">
        <v>103</v>
      </c>
      <c r="AH31" s="35" t="s">
        <v>103</v>
      </c>
      <c r="AI31" s="35" t="s">
        <v>103</v>
      </c>
      <c r="AJ31" s="35" t="s">
        <v>103</v>
      </c>
      <c r="AK31" s="31" t="s">
        <v>102</v>
      </c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0">
        <f t="shared" si="6"/>
        <v>71</v>
      </c>
    </row>
    <row r="32" spans="1:58" ht="12.75" customHeight="1">
      <c r="A32" s="180"/>
      <c r="B32" s="178" t="s">
        <v>75</v>
      </c>
      <c r="C32" s="147" t="s">
        <v>141</v>
      </c>
      <c r="D32" s="40" t="s">
        <v>17</v>
      </c>
      <c r="E32" s="33">
        <v>3</v>
      </c>
      <c r="F32" s="33">
        <v>3</v>
      </c>
      <c r="G32" s="33">
        <v>3</v>
      </c>
      <c r="H32" s="33">
        <v>3</v>
      </c>
      <c r="I32" s="33">
        <v>3</v>
      </c>
      <c r="J32" s="33">
        <v>3</v>
      </c>
      <c r="K32" s="33">
        <v>3</v>
      </c>
      <c r="L32" s="33">
        <v>3</v>
      </c>
      <c r="M32" s="33">
        <v>3</v>
      </c>
      <c r="N32" s="33">
        <v>3</v>
      </c>
      <c r="O32" s="33">
        <v>3</v>
      </c>
      <c r="P32" s="33">
        <v>3</v>
      </c>
      <c r="Q32" s="33">
        <v>3</v>
      </c>
      <c r="R32" s="33">
        <v>3</v>
      </c>
      <c r="S32" s="98" t="s">
        <v>103</v>
      </c>
      <c r="T32" s="98" t="s">
        <v>103</v>
      </c>
      <c r="U32" s="98" t="s">
        <v>103</v>
      </c>
      <c r="V32" s="11">
        <v>0</v>
      </c>
      <c r="W32" s="11">
        <v>0</v>
      </c>
      <c r="X32" s="31">
        <v>6</v>
      </c>
      <c r="Y32" s="31">
        <v>6</v>
      </c>
      <c r="Z32" s="31">
        <v>6</v>
      </c>
      <c r="AA32" s="31">
        <v>6</v>
      </c>
      <c r="AB32" s="31">
        <v>6</v>
      </c>
      <c r="AC32" s="31">
        <v>6</v>
      </c>
      <c r="AD32" s="31">
        <v>6</v>
      </c>
      <c r="AE32" s="31">
        <v>6</v>
      </c>
      <c r="AF32" s="35" t="s">
        <v>103</v>
      </c>
      <c r="AG32" s="35" t="s">
        <v>103</v>
      </c>
      <c r="AH32" s="35" t="s">
        <v>103</v>
      </c>
      <c r="AI32" s="35" t="s">
        <v>103</v>
      </c>
      <c r="AJ32" s="35" t="s">
        <v>103</v>
      </c>
      <c r="AK32" s="31" t="s">
        <v>102</v>
      </c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0">
        <f t="shared" si="6"/>
        <v>90</v>
      </c>
    </row>
    <row r="33" spans="1:58" ht="12.75">
      <c r="A33" s="180"/>
      <c r="B33" s="178"/>
      <c r="C33" s="147"/>
      <c r="D33" s="40" t="s">
        <v>18</v>
      </c>
      <c r="E33" s="33">
        <v>1.5</v>
      </c>
      <c r="F33" s="33">
        <v>1.5</v>
      </c>
      <c r="G33" s="33">
        <v>1.5</v>
      </c>
      <c r="H33" s="33">
        <v>1.5</v>
      </c>
      <c r="I33" s="33">
        <v>1.5</v>
      </c>
      <c r="J33" s="33">
        <v>1.5</v>
      </c>
      <c r="K33" s="33">
        <v>1.5</v>
      </c>
      <c r="L33" s="33">
        <v>1.5</v>
      </c>
      <c r="M33" s="33">
        <v>1.5</v>
      </c>
      <c r="N33" s="33">
        <v>1.5</v>
      </c>
      <c r="O33" s="33">
        <v>1.5</v>
      </c>
      <c r="P33" s="33">
        <v>1.5</v>
      </c>
      <c r="Q33" s="33">
        <v>1.5</v>
      </c>
      <c r="R33" s="33">
        <v>1.5</v>
      </c>
      <c r="S33" s="98" t="s">
        <v>103</v>
      </c>
      <c r="T33" s="98" t="s">
        <v>103</v>
      </c>
      <c r="U33" s="98" t="s">
        <v>103</v>
      </c>
      <c r="V33" s="11">
        <v>0</v>
      </c>
      <c r="W33" s="11">
        <v>0</v>
      </c>
      <c r="X33" s="31">
        <v>3</v>
      </c>
      <c r="Y33" s="31">
        <v>3</v>
      </c>
      <c r="Z33" s="31">
        <v>3</v>
      </c>
      <c r="AA33" s="31">
        <v>3</v>
      </c>
      <c r="AB33" s="31">
        <v>3</v>
      </c>
      <c r="AC33" s="31">
        <v>3</v>
      </c>
      <c r="AD33" s="31">
        <v>3</v>
      </c>
      <c r="AE33" s="31">
        <v>3</v>
      </c>
      <c r="AF33" s="35" t="s">
        <v>103</v>
      </c>
      <c r="AG33" s="35" t="s">
        <v>103</v>
      </c>
      <c r="AH33" s="35" t="s">
        <v>103</v>
      </c>
      <c r="AI33" s="35" t="s">
        <v>103</v>
      </c>
      <c r="AJ33" s="35" t="s">
        <v>103</v>
      </c>
      <c r="AK33" s="31" t="s">
        <v>102</v>
      </c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0">
        <f t="shared" si="6"/>
        <v>45</v>
      </c>
    </row>
    <row r="34" spans="1:58" ht="12.75">
      <c r="A34" s="180"/>
      <c r="B34" s="106" t="s">
        <v>154</v>
      </c>
      <c r="C34" s="105" t="s">
        <v>152</v>
      </c>
      <c r="D34" s="40" t="s">
        <v>17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98" t="s">
        <v>103</v>
      </c>
      <c r="T34" s="98" t="s">
        <v>103</v>
      </c>
      <c r="U34" s="98" t="s">
        <v>103</v>
      </c>
      <c r="V34" s="11">
        <v>0</v>
      </c>
      <c r="W34" s="11">
        <v>0</v>
      </c>
      <c r="X34" s="31"/>
      <c r="Y34" s="31"/>
      <c r="Z34" s="31"/>
      <c r="AA34" s="31"/>
      <c r="AB34" s="31"/>
      <c r="AC34" s="31"/>
      <c r="AD34" s="31"/>
      <c r="AE34" s="31"/>
      <c r="AF34" s="35" t="s">
        <v>103</v>
      </c>
      <c r="AG34" s="35" t="s">
        <v>103</v>
      </c>
      <c r="AH34" s="73">
        <v>36</v>
      </c>
      <c r="AI34" s="35" t="s">
        <v>103</v>
      </c>
      <c r="AJ34" s="35" t="s">
        <v>103</v>
      </c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0">
        <f t="shared" si="6"/>
        <v>36</v>
      </c>
    </row>
    <row r="35" spans="1:58" s="8" customFormat="1" ht="12.75">
      <c r="A35" s="180"/>
      <c r="B35" s="182" t="s">
        <v>47</v>
      </c>
      <c r="C35" s="197" t="s">
        <v>142</v>
      </c>
      <c r="D35" s="93" t="s">
        <v>17</v>
      </c>
      <c r="E35" s="64">
        <f>E37</f>
        <v>4</v>
      </c>
      <c r="F35" s="64">
        <f aca="true" t="shared" si="19" ref="F35:R35">F37</f>
        <v>4</v>
      </c>
      <c r="G35" s="64">
        <f t="shared" si="19"/>
        <v>4</v>
      </c>
      <c r="H35" s="64">
        <f t="shared" si="19"/>
        <v>4</v>
      </c>
      <c r="I35" s="64">
        <f t="shared" si="19"/>
        <v>4</v>
      </c>
      <c r="J35" s="64">
        <f t="shared" si="19"/>
        <v>4</v>
      </c>
      <c r="K35" s="64">
        <f t="shared" si="19"/>
        <v>4</v>
      </c>
      <c r="L35" s="64">
        <f t="shared" si="19"/>
        <v>4</v>
      </c>
      <c r="M35" s="64">
        <f t="shared" si="19"/>
        <v>4</v>
      </c>
      <c r="N35" s="64">
        <f t="shared" si="19"/>
        <v>4</v>
      </c>
      <c r="O35" s="64">
        <f t="shared" si="19"/>
        <v>4</v>
      </c>
      <c r="P35" s="64">
        <f t="shared" si="19"/>
        <v>4</v>
      </c>
      <c r="Q35" s="64">
        <f t="shared" si="19"/>
        <v>4</v>
      </c>
      <c r="R35" s="64">
        <f t="shared" si="19"/>
        <v>4</v>
      </c>
      <c r="S35" s="64">
        <f>SUM(S39)</f>
        <v>0</v>
      </c>
      <c r="T35" s="64">
        <f>SUM(T39)</f>
        <v>0</v>
      </c>
      <c r="U35" s="64">
        <f>SUM(U39)</f>
        <v>0</v>
      </c>
      <c r="V35" s="64">
        <f>V37</f>
        <v>0</v>
      </c>
      <c r="W35" s="64">
        <f>W37</f>
        <v>0</v>
      </c>
      <c r="X35" s="64">
        <f aca="true" t="shared" si="20" ref="X35:AE36">X37</f>
        <v>6</v>
      </c>
      <c r="Y35" s="64">
        <f t="shared" si="20"/>
        <v>6</v>
      </c>
      <c r="Z35" s="64">
        <f t="shared" si="20"/>
        <v>6</v>
      </c>
      <c r="AA35" s="64">
        <f t="shared" si="20"/>
        <v>6</v>
      </c>
      <c r="AB35" s="64">
        <f t="shared" si="20"/>
        <v>6</v>
      </c>
      <c r="AC35" s="64">
        <f t="shared" si="20"/>
        <v>6</v>
      </c>
      <c r="AD35" s="64">
        <f t="shared" si="20"/>
        <v>6</v>
      </c>
      <c r="AE35" s="64">
        <f t="shared" si="20"/>
        <v>6</v>
      </c>
      <c r="AF35" s="64">
        <f>SUM(AF39)</f>
        <v>0</v>
      </c>
      <c r="AG35" s="64">
        <f>SUM(AG39)</f>
        <v>0</v>
      </c>
      <c r="AH35" s="64">
        <f>SUM(AH39)</f>
        <v>0</v>
      </c>
      <c r="AI35" s="64">
        <f>SUM(AI39:AI40)</f>
        <v>36</v>
      </c>
      <c r="AJ35" s="64">
        <f>SUM(AJ39:AJ40)</f>
        <v>36</v>
      </c>
      <c r="AK35" s="64" t="s">
        <v>102</v>
      </c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>
        <f>SUM(E35:BE35)</f>
        <v>176</v>
      </c>
    </row>
    <row r="36" spans="1:58" s="8" customFormat="1" ht="15" customHeight="1">
      <c r="A36" s="180"/>
      <c r="B36" s="182"/>
      <c r="C36" s="197"/>
      <c r="D36" s="93" t="s">
        <v>18</v>
      </c>
      <c r="E36" s="64">
        <f>E38</f>
        <v>2</v>
      </c>
      <c r="F36" s="64">
        <f aca="true" t="shared" si="21" ref="F36:R36">F38</f>
        <v>2</v>
      </c>
      <c r="G36" s="64">
        <f t="shared" si="21"/>
        <v>2</v>
      </c>
      <c r="H36" s="64">
        <f t="shared" si="21"/>
        <v>2</v>
      </c>
      <c r="I36" s="64">
        <f t="shared" si="21"/>
        <v>2</v>
      </c>
      <c r="J36" s="64">
        <f t="shared" si="21"/>
        <v>2</v>
      </c>
      <c r="K36" s="64">
        <f t="shared" si="21"/>
        <v>2</v>
      </c>
      <c r="L36" s="64">
        <f t="shared" si="21"/>
        <v>2</v>
      </c>
      <c r="M36" s="64">
        <f t="shared" si="21"/>
        <v>2</v>
      </c>
      <c r="N36" s="64">
        <f t="shared" si="21"/>
        <v>2</v>
      </c>
      <c r="O36" s="64">
        <f t="shared" si="21"/>
        <v>2</v>
      </c>
      <c r="P36" s="64">
        <f t="shared" si="21"/>
        <v>2</v>
      </c>
      <c r="Q36" s="64">
        <f t="shared" si="21"/>
        <v>2</v>
      </c>
      <c r="R36" s="64">
        <f t="shared" si="21"/>
        <v>2</v>
      </c>
      <c r="S36" s="64">
        <v>0</v>
      </c>
      <c r="T36" s="64">
        <v>0</v>
      </c>
      <c r="U36" s="64">
        <v>0</v>
      </c>
      <c r="V36" s="64">
        <f>V38</f>
        <v>0</v>
      </c>
      <c r="W36" s="64">
        <f>W38</f>
        <v>0</v>
      </c>
      <c r="X36" s="64">
        <f t="shared" si="20"/>
        <v>3</v>
      </c>
      <c r="Y36" s="64">
        <f t="shared" si="20"/>
        <v>3</v>
      </c>
      <c r="Z36" s="64">
        <f t="shared" si="20"/>
        <v>3</v>
      </c>
      <c r="AA36" s="64">
        <f t="shared" si="20"/>
        <v>3</v>
      </c>
      <c r="AB36" s="64">
        <f t="shared" si="20"/>
        <v>3</v>
      </c>
      <c r="AC36" s="64">
        <f t="shared" si="20"/>
        <v>3</v>
      </c>
      <c r="AD36" s="64">
        <f t="shared" si="20"/>
        <v>3</v>
      </c>
      <c r="AE36" s="64">
        <f t="shared" si="20"/>
        <v>3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 t="s">
        <v>102</v>
      </c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>
        <f>SUM(E36:BE36)</f>
        <v>52</v>
      </c>
    </row>
    <row r="37" spans="1:58" ht="14.25" customHeight="1">
      <c r="A37" s="180"/>
      <c r="B37" s="178" t="s">
        <v>48</v>
      </c>
      <c r="C37" s="147" t="s">
        <v>145</v>
      </c>
      <c r="D37" s="40" t="s">
        <v>17</v>
      </c>
      <c r="E37" s="10">
        <v>4</v>
      </c>
      <c r="F37" s="10">
        <v>4</v>
      </c>
      <c r="G37" s="10">
        <v>4</v>
      </c>
      <c r="H37" s="10">
        <v>4</v>
      </c>
      <c r="I37" s="10">
        <v>4</v>
      </c>
      <c r="J37" s="10">
        <v>4</v>
      </c>
      <c r="K37" s="10">
        <v>4</v>
      </c>
      <c r="L37" s="10">
        <v>4</v>
      </c>
      <c r="M37" s="10">
        <v>4</v>
      </c>
      <c r="N37" s="10">
        <v>4</v>
      </c>
      <c r="O37" s="10">
        <v>4</v>
      </c>
      <c r="P37" s="10">
        <v>4</v>
      </c>
      <c r="Q37" s="10">
        <v>4</v>
      </c>
      <c r="R37" s="10">
        <v>4</v>
      </c>
      <c r="S37" s="98" t="s">
        <v>103</v>
      </c>
      <c r="T37" s="98" t="s">
        <v>103</v>
      </c>
      <c r="U37" s="98" t="s">
        <v>103</v>
      </c>
      <c r="V37" s="11">
        <v>0</v>
      </c>
      <c r="W37" s="11">
        <v>0</v>
      </c>
      <c r="X37" s="31">
        <v>6</v>
      </c>
      <c r="Y37" s="31">
        <v>6</v>
      </c>
      <c r="Z37" s="31">
        <v>6</v>
      </c>
      <c r="AA37" s="31">
        <v>6</v>
      </c>
      <c r="AB37" s="31">
        <v>6</v>
      </c>
      <c r="AC37" s="31">
        <v>6</v>
      </c>
      <c r="AD37" s="31">
        <v>6</v>
      </c>
      <c r="AE37" s="31">
        <v>6</v>
      </c>
      <c r="AF37" s="35" t="s">
        <v>103</v>
      </c>
      <c r="AG37" s="35" t="s">
        <v>103</v>
      </c>
      <c r="AH37" s="35" t="s">
        <v>103</v>
      </c>
      <c r="AI37" s="35" t="s">
        <v>103</v>
      </c>
      <c r="AJ37" s="35" t="s">
        <v>103</v>
      </c>
      <c r="AK37" s="31" t="s">
        <v>102</v>
      </c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0">
        <f>SUM(E37:BE37)</f>
        <v>104</v>
      </c>
    </row>
    <row r="38" spans="1:58" ht="15" customHeight="1">
      <c r="A38" s="180"/>
      <c r="B38" s="178"/>
      <c r="C38" s="147"/>
      <c r="D38" s="40" t="s">
        <v>18</v>
      </c>
      <c r="E38" s="10">
        <v>2</v>
      </c>
      <c r="F38" s="10">
        <v>2</v>
      </c>
      <c r="G38" s="10">
        <v>2</v>
      </c>
      <c r="H38" s="10">
        <v>2</v>
      </c>
      <c r="I38" s="10">
        <v>2</v>
      </c>
      <c r="J38" s="10">
        <v>2</v>
      </c>
      <c r="K38" s="10">
        <v>2</v>
      </c>
      <c r="L38" s="10">
        <v>2</v>
      </c>
      <c r="M38" s="10">
        <v>2</v>
      </c>
      <c r="N38" s="10">
        <v>2</v>
      </c>
      <c r="O38" s="10">
        <v>2</v>
      </c>
      <c r="P38" s="10">
        <v>2</v>
      </c>
      <c r="Q38" s="10">
        <v>2</v>
      </c>
      <c r="R38" s="10">
        <v>2</v>
      </c>
      <c r="S38" s="98" t="s">
        <v>103</v>
      </c>
      <c r="T38" s="98" t="s">
        <v>103</v>
      </c>
      <c r="U38" s="98" t="s">
        <v>103</v>
      </c>
      <c r="V38" s="11">
        <v>0</v>
      </c>
      <c r="W38" s="11">
        <v>0</v>
      </c>
      <c r="X38" s="31">
        <v>3</v>
      </c>
      <c r="Y38" s="31">
        <v>3</v>
      </c>
      <c r="Z38" s="31">
        <v>3</v>
      </c>
      <c r="AA38" s="31">
        <v>3</v>
      </c>
      <c r="AB38" s="31">
        <v>3</v>
      </c>
      <c r="AC38" s="31">
        <v>3</v>
      </c>
      <c r="AD38" s="31">
        <v>3</v>
      </c>
      <c r="AE38" s="31">
        <v>3</v>
      </c>
      <c r="AF38" s="35" t="s">
        <v>103</v>
      </c>
      <c r="AG38" s="35" t="s">
        <v>103</v>
      </c>
      <c r="AH38" s="35" t="s">
        <v>103</v>
      </c>
      <c r="AI38" s="35" t="s">
        <v>103</v>
      </c>
      <c r="AJ38" s="35" t="s">
        <v>103</v>
      </c>
      <c r="AK38" s="31" t="s">
        <v>102</v>
      </c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0">
        <f>SUM(E38:BE38)</f>
        <v>52</v>
      </c>
    </row>
    <row r="39" spans="1:58" ht="12.75" customHeight="1">
      <c r="A39" s="180"/>
      <c r="B39" s="6" t="s">
        <v>113</v>
      </c>
      <c r="C39" s="107" t="s">
        <v>151</v>
      </c>
      <c r="D39" s="2" t="s">
        <v>17</v>
      </c>
      <c r="E39" s="10"/>
      <c r="F39" s="10"/>
      <c r="G39" s="10"/>
      <c r="H39" s="10"/>
      <c r="I39" s="10"/>
      <c r="J39" s="10"/>
      <c r="K39" s="10"/>
      <c r="L39" s="11"/>
      <c r="M39" s="11"/>
      <c r="N39" s="11"/>
      <c r="O39" s="11"/>
      <c r="P39" s="11"/>
      <c r="Q39" s="11"/>
      <c r="R39" s="11"/>
      <c r="S39" s="98" t="s">
        <v>103</v>
      </c>
      <c r="T39" s="98" t="s">
        <v>103</v>
      </c>
      <c r="U39" s="98" t="s">
        <v>103</v>
      </c>
      <c r="V39" s="11">
        <v>0</v>
      </c>
      <c r="W39" s="11">
        <v>0</v>
      </c>
      <c r="X39" s="11"/>
      <c r="Y39" s="11"/>
      <c r="Z39" s="11"/>
      <c r="AA39" s="11"/>
      <c r="AB39" s="11"/>
      <c r="AC39" s="11"/>
      <c r="AD39" s="11"/>
      <c r="AE39" s="11"/>
      <c r="AF39" s="35" t="s">
        <v>103</v>
      </c>
      <c r="AG39" s="35" t="s">
        <v>103</v>
      </c>
      <c r="AH39" s="35" t="s">
        <v>103</v>
      </c>
      <c r="AI39" s="73">
        <v>36</v>
      </c>
      <c r="AJ39" s="35" t="s">
        <v>103</v>
      </c>
      <c r="AK39" s="31" t="s">
        <v>102</v>
      </c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>
        <f aca="true" t="shared" si="22" ref="BF39:BF45">SUM(E39:BE39)</f>
        <v>36</v>
      </c>
    </row>
    <row r="40" spans="1:58" ht="12.75" customHeight="1">
      <c r="A40" s="180"/>
      <c r="B40" s="6" t="s">
        <v>155</v>
      </c>
      <c r="C40" s="107" t="s">
        <v>152</v>
      </c>
      <c r="D40" s="2" t="s">
        <v>17</v>
      </c>
      <c r="E40" s="22"/>
      <c r="F40" s="22"/>
      <c r="G40" s="22"/>
      <c r="H40" s="22"/>
      <c r="I40" s="22"/>
      <c r="J40" s="22"/>
      <c r="K40" s="22"/>
      <c r="L40" s="23"/>
      <c r="M40" s="23"/>
      <c r="N40" s="23"/>
      <c r="O40" s="23"/>
      <c r="P40" s="23"/>
      <c r="Q40" s="23"/>
      <c r="R40" s="23"/>
      <c r="S40" s="98" t="s">
        <v>103</v>
      </c>
      <c r="T40" s="98" t="s">
        <v>103</v>
      </c>
      <c r="U40" s="98" t="s">
        <v>103</v>
      </c>
      <c r="V40" s="11">
        <v>0</v>
      </c>
      <c r="W40" s="11">
        <v>0</v>
      </c>
      <c r="X40" s="23"/>
      <c r="Y40" s="23"/>
      <c r="Z40" s="23"/>
      <c r="AA40" s="23"/>
      <c r="AB40" s="23"/>
      <c r="AC40" s="23"/>
      <c r="AD40" s="23"/>
      <c r="AE40" s="23"/>
      <c r="AF40" s="35" t="s">
        <v>103</v>
      </c>
      <c r="AG40" s="35" t="s">
        <v>103</v>
      </c>
      <c r="AH40" s="35" t="s">
        <v>103</v>
      </c>
      <c r="AI40" s="35" t="s">
        <v>103</v>
      </c>
      <c r="AJ40" s="73">
        <v>36</v>
      </c>
      <c r="AK40" s="31" t="s">
        <v>102</v>
      </c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30">
        <f t="shared" si="22"/>
        <v>36</v>
      </c>
    </row>
    <row r="41" spans="1:58" ht="12.75" customHeight="1">
      <c r="A41" s="180"/>
      <c r="B41" s="41" t="s">
        <v>59</v>
      </c>
      <c r="C41" s="42" t="s">
        <v>101</v>
      </c>
      <c r="D41" s="2"/>
      <c r="E41" s="22"/>
      <c r="F41" s="22"/>
      <c r="G41" s="22"/>
      <c r="H41" s="22"/>
      <c r="I41" s="22"/>
      <c r="J41" s="22"/>
      <c r="K41" s="22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97"/>
      <c r="AG41" s="97"/>
      <c r="AH41" s="97"/>
      <c r="AI41" s="97"/>
      <c r="AJ41" s="97"/>
      <c r="AK41" s="97"/>
      <c r="AL41" s="12">
        <v>36</v>
      </c>
      <c r="AM41" s="76">
        <v>36</v>
      </c>
      <c r="AN41" s="12">
        <v>36</v>
      </c>
      <c r="AO41" s="12">
        <v>36</v>
      </c>
      <c r="AP41" s="10"/>
      <c r="AQ41" s="10"/>
      <c r="AR41" s="10"/>
      <c r="AS41" s="10"/>
      <c r="AT41" s="10"/>
      <c r="AU41" s="10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13">
        <f t="shared" si="22"/>
        <v>144</v>
      </c>
    </row>
    <row r="42" spans="1:58" ht="12.75" customHeight="1">
      <c r="A42" s="180"/>
      <c r="B42" s="41" t="s">
        <v>67</v>
      </c>
      <c r="C42" s="41" t="s">
        <v>66</v>
      </c>
      <c r="D42" s="2"/>
      <c r="E42" s="22"/>
      <c r="F42" s="22"/>
      <c r="G42" s="22"/>
      <c r="H42" s="22"/>
      <c r="I42" s="22"/>
      <c r="J42" s="22"/>
      <c r="K42" s="22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97"/>
      <c r="AG42" s="97"/>
      <c r="AH42" s="97"/>
      <c r="AI42" s="97"/>
      <c r="AJ42" s="97"/>
      <c r="AK42" s="97"/>
      <c r="AL42" s="10"/>
      <c r="AM42" s="11"/>
      <c r="AN42" s="10"/>
      <c r="AO42" s="10"/>
      <c r="AP42" s="12" t="s">
        <v>70</v>
      </c>
      <c r="AQ42" s="12" t="s">
        <v>70</v>
      </c>
      <c r="AR42" s="12" t="s">
        <v>70</v>
      </c>
      <c r="AS42" s="12" t="s">
        <v>70</v>
      </c>
      <c r="AT42" s="12" t="s">
        <v>70</v>
      </c>
      <c r="AU42" s="12" t="s">
        <v>70</v>
      </c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13">
        <f t="shared" si="22"/>
        <v>0</v>
      </c>
    </row>
    <row r="43" spans="1:58" s="8" customFormat="1" ht="20.25" customHeight="1">
      <c r="A43" s="180"/>
      <c r="B43" s="182" t="s">
        <v>28</v>
      </c>
      <c r="C43" s="182"/>
      <c r="D43" s="182"/>
      <c r="E43" s="126">
        <f aca="true" t="shared" si="23" ref="E43:U43">SUM(E15,E7,)</f>
        <v>36</v>
      </c>
      <c r="F43" s="126">
        <f t="shared" si="23"/>
        <v>36</v>
      </c>
      <c r="G43" s="126">
        <f t="shared" si="23"/>
        <v>36</v>
      </c>
      <c r="H43" s="126">
        <f t="shared" si="23"/>
        <v>36</v>
      </c>
      <c r="I43" s="126">
        <f t="shared" si="23"/>
        <v>36</v>
      </c>
      <c r="J43" s="126">
        <f t="shared" si="23"/>
        <v>36</v>
      </c>
      <c r="K43" s="126">
        <f t="shared" si="23"/>
        <v>36</v>
      </c>
      <c r="L43" s="126">
        <f t="shared" si="23"/>
        <v>36</v>
      </c>
      <c r="M43" s="126">
        <f t="shared" si="23"/>
        <v>36</v>
      </c>
      <c r="N43" s="126">
        <f t="shared" si="23"/>
        <v>36</v>
      </c>
      <c r="O43" s="126">
        <f t="shared" si="23"/>
        <v>36</v>
      </c>
      <c r="P43" s="126">
        <f t="shared" si="23"/>
        <v>36</v>
      </c>
      <c r="Q43" s="126">
        <f t="shared" si="23"/>
        <v>36</v>
      </c>
      <c r="R43" s="126">
        <f t="shared" si="23"/>
        <v>36</v>
      </c>
      <c r="S43" s="126">
        <f t="shared" si="23"/>
        <v>36</v>
      </c>
      <c r="T43" s="126">
        <f t="shared" si="23"/>
        <v>36</v>
      </c>
      <c r="U43" s="126">
        <f t="shared" si="23"/>
        <v>36</v>
      </c>
      <c r="V43" s="50">
        <v>0</v>
      </c>
      <c r="W43" s="50">
        <v>0</v>
      </c>
      <c r="X43" s="126">
        <f>SUM(X15,X7,)</f>
        <v>36</v>
      </c>
      <c r="Y43" s="126">
        <f aca="true" t="shared" si="24" ref="Y43:AE43">SUM(Y15,Y7,)</f>
        <v>36</v>
      </c>
      <c r="Z43" s="126">
        <f t="shared" si="24"/>
        <v>36</v>
      </c>
      <c r="AA43" s="126">
        <f t="shared" si="24"/>
        <v>36</v>
      </c>
      <c r="AB43" s="126">
        <f t="shared" si="24"/>
        <v>36</v>
      </c>
      <c r="AC43" s="126">
        <f t="shared" si="24"/>
        <v>36</v>
      </c>
      <c r="AD43" s="126">
        <f t="shared" si="24"/>
        <v>36</v>
      </c>
      <c r="AE43" s="126">
        <f t="shared" si="24"/>
        <v>36</v>
      </c>
      <c r="AF43" s="126">
        <f>SUM(AF15,AF7,)</f>
        <v>36</v>
      </c>
      <c r="AG43" s="126">
        <f>SUM(AG15,AG7,)</f>
        <v>36</v>
      </c>
      <c r="AH43" s="126">
        <f>SUM(AH15,AH7,)</f>
        <v>36</v>
      </c>
      <c r="AI43" s="126">
        <f>SUM(AI15,AI7,)</f>
        <v>36</v>
      </c>
      <c r="AJ43" s="126">
        <f>SUM(AJ15,AJ7,)</f>
        <v>36</v>
      </c>
      <c r="AK43" s="126" t="s">
        <v>102</v>
      </c>
      <c r="AL43" s="126">
        <f aca="true" t="shared" si="25" ref="AL43:AU43">SUM(AL15,AL7,)</f>
        <v>0</v>
      </c>
      <c r="AM43" s="126">
        <f t="shared" si="25"/>
        <v>0</v>
      </c>
      <c r="AN43" s="126">
        <f t="shared" si="25"/>
        <v>0</v>
      </c>
      <c r="AO43" s="126">
        <f t="shared" si="25"/>
        <v>0</v>
      </c>
      <c r="AP43" s="126">
        <f t="shared" si="25"/>
        <v>0</v>
      </c>
      <c r="AQ43" s="126">
        <f t="shared" si="25"/>
        <v>0</v>
      </c>
      <c r="AR43" s="126">
        <f t="shared" si="25"/>
        <v>0</v>
      </c>
      <c r="AS43" s="126">
        <f t="shared" si="25"/>
        <v>0</v>
      </c>
      <c r="AT43" s="126">
        <f t="shared" si="25"/>
        <v>0</v>
      </c>
      <c r="AU43" s="126">
        <f t="shared" si="25"/>
        <v>0</v>
      </c>
      <c r="AV43" s="126" t="s">
        <v>102</v>
      </c>
      <c r="AW43" s="126">
        <f aca="true" t="shared" si="26" ref="AW43:BE43">SUM(AW15,AW7,)</f>
        <v>0</v>
      </c>
      <c r="AX43" s="126">
        <f t="shared" si="26"/>
        <v>0</v>
      </c>
      <c r="AY43" s="126">
        <f t="shared" si="26"/>
        <v>0</v>
      </c>
      <c r="AZ43" s="126">
        <f t="shared" si="26"/>
        <v>0</v>
      </c>
      <c r="BA43" s="126">
        <f t="shared" si="26"/>
        <v>0</v>
      </c>
      <c r="BB43" s="126">
        <f t="shared" si="26"/>
        <v>0</v>
      </c>
      <c r="BC43" s="126">
        <f t="shared" si="26"/>
        <v>0</v>
      </c>
      <c r="BD43" s="126">
        <f t="shared" si="26"/>
        <v>0</v>
      </c>
      <c r="BE43" s="126">
        <f t="shared" si="26"/>
        <v>0</v>
      </c>
      <c r="BF43" s="109">
        <f t="shared" si="22"/>
        <v>1080</v>
      </c>
    </row>
    <row r="44" spans="1:58" s="8" customFormat="1" ht="19.5" customHeight="1">
      <c r="A44" s="180"/>
      <c r="B44" s="182" t="s">
        <v>23</v>
      </c>
      <c r="C44" s="182"/>
      <c r="D44" s="182"/>
      <c r="E44" s="109">
        <f aca="true" t="shared" si="27" ref="E44:U44">SUM(E16,E8)</f>
        <v>17.5</v>
      </c>
      <c r="F44" s="109">
        <f t="shared" si="27"/>
        <v>17.5</v>
      </c>
      <c r="G44" s="109">
        <f t="shared" si="27"/>
        <v>17.5</v>
      </c>
      <c r="H44" s="109">
        <f t="shared" si="27"/>
        <v>17.5</v>
      </c>
      <c r="I44" s="109">
        <f t="shared" si="27"/>
        <v>17.5</v>
      </c>
      <c r="J44" s="109">
        <f t="shared" si="27"/>
        <v>17.5</v>
      </c>
      <c r="K44" s="109">
        <f t="shared" si="27"/>
        <v>17.5</v>
      </c>
      <c r="L44" s="109">
        <f t="shared" si="27"/>
        <v>17.5</v>
      </c>
      <c r="M44" s="109">
        <f t="shared" si="27"/>
        <v>17.5</v>
      </c>
      <c r="N44" s="109">
        <f t="shared" si="27"/>
        <v>17.5</v>
      </c>
      <c r="O44" s="109">
        <f t="shared" si="27"/>
        <v>17.5</v>
      </c>
      <c r="P44" s="109">
        <f t="shared" si="27"/>
        <v>17.5</v>
      </c>
      <c r="Q44" s="109">
        <f t="shared" si="27"/>
        <v>17.5</v>
      </c>
      <c r="R44" s="109">
        <f t="shared" si="27"/>
        <v>17.5</v>
      </c>
      <c r="S44" s="109">
        <f t="shared" si="27"/>
        <v>0</v>
      </c>
      <c r="T44" s="109">
        <f t="shared" si="27"/>
        <v>0</v>
      </c>
      <c r="U44" s="109">
        <f t="shared" si="27"/>
        <v>0</v>
      </c>
      <c r="V44" s="50">
        <v>0</v>
      </c>
      <c r="W44" s="50">
        <v>0</v>
      </c>
      <c r="X44" s="109">
        <f aca="true" t="shared" si="28" ref="X44:AJ44">SUM(X16,X8)</f>
        <v>18.5</v>
      </c>
      <c r="Y44" s="109">
        <f t="shared" si="28"/>
        <v>18.5</v>
      </c>
      <c r="Z44" s="109">
        <f t="shared" si="28"/>
        <v>18.5</v>
      </c>
      <c r="AA44" s="109">
        <f t="shared" si="28"/>
        <v>18.5</v>
      </c>
      <c r="AB44" s="109">
        <f t="shared" si="28"/>
        <v>17.5</v>
      </c>
      <c r="AC44" s="109">
        <f t="shared" si="28"/>
        <v>17.5</v>
      </c>
      <c r="AD44" s="109">
        <f t="shared" si="28"/>
        <v>17.5</v>
      </c>
      <c r="AE44" s="109">
        <f t="shared" si="28"/>
        <v>17.5</v>
      </c>
      <c r="AF44" s="109">
        <f t="shared" si="28"/>
        <v>0</v>
      </c>
      <c r="AG44" s="109">
        <f t="shared" si="28"/>
        <v>0</v>
      </c>
      <c r="AH44" s="109">
        <f t="shared" si="28"/>
        <v>0</v>
      </c>
      <c r="AI44" s="109">
        <f t="shared" si="28"/>
        <v>0</v>
      </c>
      <c r="AJ44" s="109">
        <f t="shared" si="28"/>
        <v>0</v>
      </c>
      <c r="AK44" s="109" t="s">
        <v>102</v>
      </c>
      <c r="AL44" s="109">
        <f aca="true" t="shared" si="29" ref="AL44:AU44">SUM(AL16,AL8)</f>
        <v>0</v>
      </c>
      <c r="AM44" s="109">
        <f t="shared" si="29"/>
        <v>0</v>
      </c>
      <c r="AN44" s="109">
        <f t="shared" si="29"/>
        <v>0</v>
      </c>
      <c r="AO44" s="109">
        <f t="shared" si="29"/>
        <v>0</v>
      </c>
      <c r="AP44" s="109">
        <f t="shared" si="29"/>
        <v>0</v>
      </c>
      <c r="AQ44" s="109">
        <f t="shared" si="29"/>
        <v>0</v>
      </c>
      <c r="AR44" s="109">
        <f t="shared" si="29"/>
        <v>0</v>
      </c>
      <c r="AS44" s="109">
        <f t="shared" si="29"/>
        <v>0</v>
      </c>
      <c r="AT44" s="109">
        <f t="shared" si="29"/>
        <v>0</v>
      </c>
      <c r="AU44" s="109">
        <f t="shared" si="29"/>
        <v>0</v>
      </c>
      <c r="AV44" s="109" t="s">
        <v>102</v>
      </c>
      <c r="AW44" s="109">
        <f aca="true" t="shared" si="30" ref="AW44:BE44">SUM(AW16,AW8)</f>
        <v>0</v>
      </c>
      <c r="AX44" s="109">
        <f t="shared" si="30"/>
        <v>0</v>
      </c>
      <c r="AY44" s="109">
        <f t="shared" si="30"/>
        <v>0</v>
      </c>
      <c r="AZ44" s="109">
        <f t="shared" si="30"/>
        <v>0</v>
      </c>
      <c r="BA44" s="109">
        <f t="shared" si="30"/>
        <v>0</v>
      </c>
      <c r="BB44" s="109">
        <f t="shared" si="30"/>
        <v>0</v>
      </c>
      <c r="BC44" s="109">
        <f t="shared" si="30"/>
        <v>0</v>
      </c>
      <c r="BD44" s="109">
        <f t="shared" si="30"/>
        <v>0</v>
      </c>
      <c r="BE44" s="109">
        <f t="shared" si="30"/>
        <v>0</v>
      </c>
      <c r="BF44" s="109">
        <f t="shared" si="22"/>
        <v>389</v>
      </c>
    </row>
    <row r="45" spans="1:58" s="8" customFormat="1" ht="12.75">
      <c r="A45" s="181"/>
      <c r="B45" s="182" t="s">
        <v>24</v>
      </c>
      <c r="C45" s="182"/>
      <c r="D45" s="182"/>
      <c r="E45" s="127">
        <f>E43+E44</f>
        <v>53.5</v>
      </c>
      <c r="F45" s="127">
        <f aca="true" t="shared" si="31" ref="F45:BE45">F43+F44</f>
        <v>53.5</v>
      </c>
      <c r="G45" s="127">
        <f t="shared" si="31"/>
        <v>53.5</v>
      </c>
      <c r="H45" s="127">
        <f t="shared" si="31"/>
        <v>53.5</v>
      </c>
      <c r="I45" s="127">
        <f t="shared" si="31"/>
        <v>53.5</v>
      </c>
      <c r="J45" s="127">
        <f t="shared" si="31"/>
        <v>53.5</v>
      </c>
      <c r="K45" s="127">
        <f t="shared" si="31"/>
        <v>53.5</v>
      </c>
      <c r="L45" s="127">
        <f t="shared" si="31"/>
        <v>53.5</v>
      </c>
      <c r="M45" s="127">
        <f t="shared" si="31"/>
        <v>53.5</v>
      </c>
      <c r="N45" s="127">
        <f t="shared" si="31"/>
        <v>53.5</v>
      </c>
      <c r="O45" s="127">
        <f t="shared" si="31"/>
        <v>53.5</v>
      </c>
      <c r="P45" s="127">
        <f t="shared" si="31"/>
        <v>53.5</v>
      </c>
      <c r="Q45" s="127">
        <f t="shared" si="31"/>
        <v>53.5</v>
      </c>
      <c r="R45" s="127">
        <f t="shared" si="31"/>
        <v>53.5</v>
      </c>
      <c r="S45" s="127">
        <f t="shared" si="31"/>
        <v>36</v>
      </c>
      <c r="T45" s="127">
        <f t="shared" si="31"/>
        <v>36</v>
      </c>
      <c r="U45" s="127">
        <f t="shared" si="31"/>
        <v>36</v>
      </c>
      <c r="V45" s="50">
        <v>0</v>
      </c>
      <c r="W45" s="50">
        <v>0</v>
      </c>
      <c r="X45" s="127">
        <f>X43+X44</f>
        <v>54.5</v>
      </c>
      <c r="Y45" s="127">
        <f t="shared" si="31"/>
        <v>54.5</v>
      </c>
      <c r="Z45" s="127">
        <f t="shared" si="31"/>
        <v>54.5</v>
      </c>
      <c r="AA45" s="127">
        <f t="shared" si="31"/>
        <v>54.5</v>
      </c>
      <c r="AB45" s="127">
        <f t="shared" si="31"/>
        <v>53.5</v>
      </c>
      <c r="AC45" s="127">
        <f t="shared" si="31"/>
        <v>53.5</v>
      </c>
      <c r="AD45" s="127">
        <f t="shared" si="31"/>
        <v>53.5</v>
      </c>
      <c r="AE45" s="127">
        <f t="shared" si="31"/>
        <v>53.5</v>
      </c>
      <c r="AF45" s="127">
        <f t="shared" si="31"/>
        <v>36</v>
      </c>
      <c r="AG45" s="127">
        <f t="shared" si="31"/>
        <v>36</v>
      </c>
      <c r="AH45" s="127">
        <f t="shared" si="31"/>
        <v>36</v>
      </c>
      <c r="AI45" s="127">
        <f t="shared" si="31"/>
        <v>36</v>
      </c>
      <c r="AJ45" s="127">
        <f t="shared" si="31"/>
        <v>36</v>
      </c>
      <c r="AK45" s="127" t="s">
        <v>102</v>
      </c>
      <c r="AL45" s="127">
        <f t="shared" si="31"/>
        <v>0</v>
      </c>
      <c r="AM45" s="127">
        <f t="shared" si="31"/>
        <v>0</v>
      </c>
      <c r="AN45" s="127">
        <f t="shared" si="31"/>
        <v>0</v>
      </c>
      <c r="AO45" s="127">
        <f t="shared" si="31"/>
        <v>0</v>
      </c>
      <c r="AP45" s="127">
        <f t="shared" si="31"/>
        <v>0</v>
      </c>
      <c r="AQ45" s="127">
        <f t="shared" si="31"/>
        <v>0</v>
      </c>
      <c r="AR45" s="127">
        <f t="shared" si="31"/>
        <v>0</v>
      </c>
      <c r="AS45" s="127">
        <f t="shared" si="31"/>
        <v>0</v>
      </c>
      <c r="AT45" s="127">
        <f t="shared" si="31"/>
        <v>0</v>
      </c>
      <c r="AU45" s="127">
        <f t="shared" si="31"/>
        <v>0</v>
      </c>
      <c r="AV45" s="127" t="s">
        <v>102</v>
      </c>
      <c r="AW45" s="127">
        <f t="shared" si="31"/>
        <v>0</v>
      </c>
      <c r="AX45" s="127">
        <f t="shared" si="31"/>
        <v>0</v>
      </c>
      <c r="AY45" s="127">
        <f t="shared" si="31"/>
        <v>0</v>
      </c>
      <c r="AZ45" s="127">
        <f t="shared" si="31"/>
        <v>0</v>
      </c>
      <c r="BA45" s="127">
        <f t="shared" si="31"/>
        <v>0</v>
      </c>
      <c r="BB45" s="127">
        <f t="shared" si="31"/>
        <v>0</v>
      </c>
      <c r="BC45" s="127">
        <f t="shared" si="31"/>
        <v>0</v>
      </c>
      <c r="BD45" s="127">
        <f t="shared" si="31"/>
        <v>0</v>
      </c>
      <c r="BE45" s="127">
        <f t="shared" si="31"/>
        <v>0</v>
      </c>
      <c r="BF45" s="109">
        <f t="shared" si="22"/>
        <v>1469</v>
      </c>
    </row>
  </sheetData>
  <sheetProtection/>
  <mergeCells count="53">
    <mergeCell ref="B45:D45"/>
    <mergeCell ref="B43:D43"/>
    <mergeCell ref="B25:B26"/>
    <mergeCell ref="C25:C26"/>
    <mergeCell ref="B32:B33"/>
    <mergeCell ref="B15:B16"/>
    <mergeCell ref="B35:B36"/>
    <mergeCell ref="B21:B22"/>
    <mergeCell ref="C21:C22"/>
    <mergeCell ref="C32:C33"/>
    <mergeCell ref="A2:A6"/>
    <mergeCell ref="B2:B6"/>
    <mergeCell ref="C2:C6"/>
    <mergeCell ref="A7:A45"/>
    <mergeCell ref="C7:C8"/>
    <mergeCell ref="B37:B38"/>
    <mergeCell ref="C35:C36"/>
    <mergeCell ref="C19:C20"/>
    <mergeCell ref="B44:D44"/>
    <mergeCell ref="C37:C38"/>
    <mergeCell ref="AA2:AC2"/>
    <mergeCell ref="C15:C16"/>
    <mergeCell ref="C23:C24"/>
    <mergeCell ref="B7:B8"/>
    <mergeCell ref="C17:C18"/>
    <mergeCell ref="F2:H2"/>
    <mergeCell ref="J2:L2"/>
    <mergeCell ref="B19:B20"/>
    <mergeCell ref="B11:B12"/>
    <mergeCell ref="B17:B18"/>
    <mergeCell ref="B30:B31"/>
    <mergeCell ref="C30:C31"/>
    <mergeCell ref="N2:Q2"/>
    <mergeCell ref="R2:U2"/>
    <mergeCell ref="AW2:AY2"/>
    <mergeCell ref="W2:Y2"/>
    <mergeCell ref="B28:B29"/>
    <mergeCell ref="B23:B24"/>
    <mergeCell ref="AR2:AU2"/>
    <mergeCell ref="C28:C29"/>
    <mergeCell ref="C13:C14"/>
    <mergeCell ref="B9:B10"/>
    <mergeCell ref="C9:C10"/>
    <mergeCell ref="C11:C12"/>
    <mergeCell ref="B13:B14"/>
    <mergeCell ref="BF2:BF6"/>
    <mergeCell ref="E3:BE3"/>
    <mergeCell ref="E5:BE5"/>
    <mergeCell ref="AJ2:AL2"/>
    <mergeCell ref="AN2:AQ2"/>
    <mergeCell ref="D2:D6"/>
    <mergeCell ref="AE2:AH2"/>
    <mergeCell ref="AZ2:BD2"/>
  </mergeCells>
  <hyperlinks>
    <hyperlink ref="B42" r:id="rId1" display="_ftn1"/>
  </hyperlinks>
  <printOptions/>
  <pageMargins left="0.3937007874015748" right="0.3937007874015748" top="0.28" bottom="0.19" header="0" footer="0"/>
  <pageSetup fitToHeight="0" fitToWidth="1" horizontalDpi="600" verticalDpi="600" orientation="landscape" paperSize="9" scale="57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3"/>
  <sheetViews>
    <sheetView tabSelected="1" zoomScalePageLayoutView="0" workbookViewId="0" topLeftCell="A7">
      <selection activeCell="B80" sqref="B80"/>
    </sheetView>
  </sheetViews>
  <sheetFormatPr defaultColWidth="9.00390625" defaultRowHeight="12.75"/>
  <cols>
    <col min="1" max="1" width="4.875" style="0" customWidth="1"/>
    <col min="2" max="2" width="8.375" style="0" customWidth="1"/>
    <col min="3" max="3" width="22.75390625" style="0" customWidth="1"/>
    <col min="4" max="4" width="6.125" style="0" customWidth="1"/>
    <col min="5" max="56" width="3.75390625" style="0" customWidth="1"/>
    <col min="57" max="57" width="4.375" style="0" customWidth="1"/>
    <col min="58" max="60" width="2.75390625" style="0" customWidth="1"/>
  </cols>
  <sheetData>
    <row r="1" spans="1:57" ht="36.75" customHeight="1">
      <c r="A1" s="196" t="s">
        <v>71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</row>
    <row r="2" spans="1:57" ht="69.75" customHeight="1">
      <c r="A2" s="150" t="s">
        <v>0</v>
      </c>
      <c r="B2" s="150" t="s">
        <v>1</v>
      </c>
      <c r="C2" s="150" t="s">
        <v>2</v>
      </c>
      <c r="D2" s="150" t="s">
        <v>3</v>
      </c>
      <c r="E2" s="3" t="s">
        <v>54</v>
      </c>
      <c r="F2" s="154" t="s">
        <v>26</v>
      </c>
      <c r="G2" s="155"/>
      <c r="H2" s="162"/>
      <c r="I2" s="3" t="s">
        <v>55</v>
      </c>
      <c r="J2" s="154" t="s">
        <v>4</v>
      </c>
      <c r="K2" s="155"/>
      <c r="L2" s="155"/>
      <c r="M2" s="3" t="s">
        <v>62</v>
      </c>
      <c r="N2" s="153" t="s">
        <v>5</v>
      </c>
      <c r="O2" s="153"/>
      <c r="P2" s="153"/>
      <c r="Q2" s="153"/>
      <c r="R2" s="153" t="s">
        <v>6</v>
      </c>
      <c r="S2" s="153"/>
      <c r="T2" s="153"/>
      <c r="U2" s="153"/>
      <c r="V2" s="3" t="s">
        <v>56</v>
      </c>
      <c r="W2" s="153" t="s">
        <v>7</v>
      </c>
      <c r="X2" s="153"/>
      <c r="Y2" s="153"/>
      <c r="Z2" s="4" t="s">
        <v>63</v>
      </c>
      <c r="AA2" s="153" t="s">
        <v>8</v>
      </c>
      <c r="AB2" s="153"/>
      <c r="AC2" s="153"/>
      <c r="AD2" s="4" t="s">
        <v>64</v>
      </c>
      <c r="AE2" s="153" t="s">
        <v>9</v>
      </c>
      <c r="AF2" s="153"/>
      <c r="AG2" s="153"/>
      <c r="AH2" s="153"/>
      <c r="AI2" s="3" t="s">
        <v>57</v>
      </c>
      <c r="AJ2" s="153" t="s">
        <v>10</v>
      </c>
      <c r="AK2" s="153"/>
      <c r="AL2" s="153"/>
      <c r="AM2" s="3" t="s">
        <v>58</v>
      </c>
      <c r="AN2" s="153" t="s">
        <v>11</v>
      </c>
      <c r="AO2" s="153"/>
      <c r="AP2" s="153"/>
      <c r="AQ2" s="153"/>
      <c r="AR2" s="153" t="s">
        <v>12</v>
      </c>
      <c r="AS2" s="153"/>
      <c r="AT2" s="153"/>
      <c r="AU2" s="153"/>
      <c r="AV2" s="3" t="s">
        <v>61</v>
      </c>
      <c r="AW2" s="153" t="s">
        <v>13</v>
      </c>
      <c r="AX2" s="153"/>
      <c r="AY2" s="153"/>
      <c r="AZ2" s="153" t="s">
        <v>14</v>
      </c>
      <c r="BA2" s="153"/>
      <c r="BB2" s="153"/>
      <c r="BC2" s="153"/>
      <c r="BD2" s="153"/>
      <c r="BE2" s="4"/>
    </row>
    <row r="3" spans="1:57" ht="12.75">
      <c r="A3" s="151"/>
      <c r="B3" s="151"/>
      <c r="C3" s="151"/>
      <c r="D3" s="151"/>
      <c r="E3" s="159" t="s">
        <v>15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1"/>
    </row>
    <row r="4" spans="1:57" ht="12.75">
      <c r="A4" s="151"/>
      <c r="B4" s="151"/>
      <c r="C4" s="151"/>
      <c r="D4" s="151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</row>
    <row r="5" spans="1:57" ht="12.75">
      <c r="A5" s="151"/>
      <c r="B5" s="151"/>
      <c r="C5" s="151"/>
      <c r="D5" s="151"/>
      <c r="E5" s="163" t="s">
        <v>25</v>
      </c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5"/>
    </row>
    <row r="6" spans="1:57" ht="12.75">
      <c r="A6" s="152"/>
      <c r="B6" s="152"/>
      <c r="C6" s="152"/>
      <c r="D6" s="152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37">
        <v>17</v>
      </c>
      <c r="V6" s="7">
        <v>18</v>
      </c>
      <c r="W6" s="7">
        <v>19</v>
      </c>
      <c r="X6" s="7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38</v>
      </c>
      <c r="AQ6" s="7">
        <v>39</v>
      </c>
      <c r="AR6" s="37">
        <v>40</v>
      </c>
      <c r="AS6" s="7">
        <v>41</v>
      </c>
      <c r="AT6" s="7">
        <v>42</v>
      </c>
      <c r="AU6" s="7">
        <v>43</v>
      </c>
      <c r="AV6" s="32">
        <v>44</v>
      </c>
      <c r="AW6" s="7">
        <v>45</v>
      </c>
      <c r="AX6" s="7">
        <v>46</v>
      </c>
      <c r="AY6" s="7">
        <v>47</v>
      </c>
      <c r="AZ6" s="7">
        <v>48</v>
      </c>
      <c r="BA6" s="7">
        <v>49</v>
      </c>
      <c r="BB6" s="7">
        <v>50</v>
      </c>
      <c r="BC6" s="7">
        <v>51</v>
      </c>
      <c r="BD6" s="7">
        <v>52</v>
      </c>
      <c r="BE6" s="7">
        <v>53</v>
      </c>
    </row>
    <row r="7" spans="1:58" ht="12.75" customHeight="1">
      <c r="A7" s="179" t="s">
        <v>45</v>
      </c>
      <c r="B7" s="182" t="s">
        <v>30</v>
      </c>
      <c r="C7" s="182" t="s">
        <v>46</v>
      </c>
      <c r="D7" s="1" t="s">
        <v>17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128">
        <v>0</v>
      </c>
      <c r="W7" s="128">
        <v>0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24">
        <v>0</v>
      </c>
    </row>
    <row r="8" spans="1:58" ht="12.75">
      <c r="A8" s="180"/>
      <c r="B8" s="182"/>
      <c r="C8" s="182"/>
      <c r="D8" s="1" t="s">
        <v>18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128">
        <v>0</v>
      </c>
      <c r="W8" s="128">
        <v>0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24">
        <v>0</v>
      </c>
    </row>
    <row r="9" spans="1:58" ht="12.75" customHeight="1">
      <c r="A9" s="180"/>
      <c r="B9" s="147" t="s">
        <v>32</v>
      </c>
      <c r="C9" s="147" t="s">
        <v>19</v>
      </c>
      <c r="D9" s="40" t="s">
        <v>17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1"/>
      <c r="S9" s="7"/>
      <c r="T9" s="7"/>
      <c r="U9" s="80"/>
      <c r="V9" s="129">
        <v>0</v>
      </c>
      <c r="W9" s="129">
        <v>0</v>
      </c>
      <c r="X9" s="7"/>
      <c r="Y9" s="7"/>
      <c r="Z9" s="7"/>
      <c r="AA9" s="7"/>
      <c r="AB9" s="7"/>
      <c r="AC9" s="7"/>
      <c r="AD9" s="7"/>
      <c r="AE9" s="200" t="s">
        <v>153</v>
      </c>
      <c r="AF9" s="7"/>
      <c r="AG9" s="7"/>
      <c r="AH9" s="7"/>
      <c r="AI9" s="7"/>
      <c r="AJ9" s="7"/>
      <c r="AK9" s="37"/>
      <c r="AL9" s="7"/>
      <c r="AM9" s="7"/>
      <c r="AN9" s="7"/>
      <c r="AO9" s="7"/>
      <c r="AP9" s="7"/>
      <c r="AQ9" s="37"/>
      <c r="AR9" s="7"/>
      <c r="AS9" s="7"/>
      <c r="AT9" s="7"/>
      <c r="AU9" s="7"/>
      <c r="AV9" s="81"/>
      <c r="AW9" s="7"/>
      <c r="AX9" s="7"/>
      <c r="AY9" s="7"/>
      <c r="AZ9" s="7"/>
      <c r="BA9" s="7"/>
      <c r="BB9" s="7"/>
      <c r="BC9" s="7"/>
      <c r="BD9" s="7"/>
      <c r="BE9" s="7"/>
      <c r="BF9" s="13">
        <v>0</v>
      </c>
    </row>
    <row r="10" spans="1:58" ht="12.75">
      <c r="A10" s="180"/>
      <c r="B10" s="147"/>
      <c r="C10" s="147"/>
      <c r="D10" s="40" t="s">
        <v>18</v>
      </c>
      <c r="E10" s="7"/>
      <c r="F10" s="7"/>
      <c r="G10" s="7"/>
      <c r="H10" s="7"/>
      <c r="I10" s="7"/>
      <c r="J10" s="7"/>
      <c r="K10" s="7"/>
      <c r="L10" s="101"/>
      <c r="M10" s="101"/>
      <c r="N10" s="101"/>
      <c r="O10" s="101"/>
      <c r="P10" s="101"/>
      <c r="Q10" s="101"/>
      <c r="R10" s="104"/>
      <c r="S10" s="101"/>
      <c r="T10" s="101"/>
      <c r="U10" s="101"/>
      <c r="V10" s="129">
        <v>0</v>
      </c>
      <c r="W10" s="129">
        <v>0</v>
      </c>
      <c r="X10" s="101"/>
      <c r="Y10" s="101"/>
      <c r="Z10" s="101"/>
      <c r="AA10" s="101"/>
      <c r="AB10" s="101"/>
      <c r="AC10" s="101"/>
      <c r="AD10" s="101"/>
      <c r="AE10" s="201"/>
      <c r="AF10" s="101"/>
      <c r="AG10" s="101"/>
      <c r="AH10" s="101"/>
      <c r="AI10" s="101"/>
      <c r="AJ10" s="101"/>
      <c r="AK10" s="104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7"/>
      <c r="BB10" s="7"/>
      <c r="BC10" s="7"/>
      <c r="BD10" s="7"/>
      <c r="BE10" s="7"/>
      <c r="BF10" s="13">
        <v>0</v>
      </c>
    </row>
    <row r="11" spans="1:58" s="8" customFormat="1" ht="12.75" customHeight="1">
      <c r="A11" s="180"/>
      <c r="B11" s="147" t="s">
        <v>53</v>
      </c>
      <c r="C11" s="147" t="s">
        <v>21</v>
      </c>
      <c r="D11" s="40" t="s">
        <v>17</v>
      </c>
      <c r="E11" s="30"/>
      <c r="F11" s="30"/>
      <c r="G11" s="30"/>
      <c r="H11" s="30"/>
      <c r="I11" s="30"/>
      <c r="J11" s="30"/>
      <c r="K11" s="30"/>
      <c r="L11" s="101"/>
      <c r="M11" s="101"/>
      <c r="N11" s="101"/>
      <c r="O11" s="101"/>
      <c r="P11" s="101"/>
      <c r="Q11" s="101"/>
      <c r="R11" s="104"/>
      <c r="S11" s="101"/>
      <c r="T11" s="101"/>
      <c r="U11" s="101"/>
      <c r="V11" s="129">
        <v>0</v>
      </c>
      <c r="W11" s="129">
        <v>0</v>
      </c>
      <c r="X11" s="101"/>
      <c r="Y11" s="101"/>
      <c r="Z11" s="101"/>
      <c r="AA11" s="101"/>
      <c r="AB11" s="101"/>
      <c r="AC11" s="101"/>
      <c r="AD11" s="101"/>
      <c r="AE11" s="104"/>
      <c r="AF11" s="104"/>
      <c r="AG11" s="104"/>
      <c r="AH11" s="104"/>
      <c r="AI11" s="104"/>
      <c r="AJ11" s="104"/>
      <c r="AK11" s="104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30"/>
      <c r="BB11" s="30"/>
      <c r="BC11" s="30"/>
      <c r="BD11" s="30"/>
      <c r="BE11" s="30"/>
      <c r="BF11" s="30">
        <v>0</v>
      </c>
    </row>
    <row r="12" spans="1:58" s="8" customFormat="1" ht="12.75">
      <c r="A12" s="180"/>
      <c r="B12" s="147"/>
      <c r="C12" s="147"/>
      <c r="D12" s="40" t="s">
        <v>18</v>
      </c>
      <c r="E12" s="77"/>
      <c r="F12" s="77"/>
      <c r="G12" s="77"/>
      <c r="H12" s="77"/>
      <c r="I12" s="77"/>
      <c r="J12" s="77"/>
      <c r="K12" s="77"/>
      <c r="L12" s="101"/>
      <c r="M12" s="101"/>
      <c r="N12" s="101"/>
      <c r="O12" s="101"/>
      <c r="P12" s="101"/>
      <c r="Q12" s="101"/>
      <c r="R12" s="104"/>
      <c r="S12" s="101"/>
      <c r="T12" s="101"/>
      <c r="U12" s="101"/>
      <c r="V12" s="129">
        <v>0</v>
      </c>
      <c r="W12" s="129">
        <v>0</v>
      </c>
      <c r="X12" s="101"/>
      <c r="Y12" s="101"/>
      <c r="Z12" s="101"/>
      <c r="AA12" s="101"/>
      <c r="AB12" s="101"/>
      <c r="AC12" s="101"/>
      <c r="AD12" s="101"/>
      <c r="AE12" s="104"/>
      <c r="AF12" s="104"/>
      <c r="AG12" s="104"/>
      <c r="AH12" s="104"/>
      <c r="AI12" s="104"/>
      <c r="AJ12" s="104"/>
      <c r="AK12" s="104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77"/>
      <c r="BB12" s="77"/>
      <c r="BC12" s="77"/>
      <c r="BD12" s="77"/>
      <c r="BE12" s="77"/>
      <c r="BF12" s="30">
        <v>0</v>
      </c>
    </row>
    <row r="13" spans="1:58" ht="12.75">
      <c r="A13" s="180"/>
      <c r="B13" s="147" t="s">
        <v>99</v>
      </c>
      <c r="C13" s="142" t="s">
        <v>100</v>
      </c>
      <c r="D13" s="40" t="s">
        <v>17</v>
      </c>
      <c r="E13" s="33"/>
      <c r="F13" s="33"/>
      <c r="G13" s="33"/>
      <c r="H13" s="33"/>
      <c r="I13" s="33"/>
      <c r="J13" s="33"/>
      <c r="K13" s="33"/>
      <c r="L13" s="101"/>
      <c r="M13" s="101"/>
      <c r="N13" s="101"/>
      <c r="O13" s="101"/>
      <c r="P13" s="101"/>
      <c r="Q13" s="101"/>
      <c r="R13" s="104"/>
      <c r="S13" s="101"/>
      <c r="T13" s="101"/>
      <c r="U13" s="101"/>
      <c r="V13" s="129">
        <v>0</v>
      </c>
      <c r="W13" s="129">
        <v>0</v>
      </c>
      <c r="X13" s="101"/>
      <c r="Y13" s="101"/>
      <c r="Z13" s="101"/>
      <c r="AA13" s="101"/>
      <c r="AB13" s="101"/>
      <c r="AC13" s="101"/>
      <c r="AD13" s="101"/>
      <c r="AE13" s="198" t="s">
        <v>65</v>
      </c>
      <c r="AF13" s="101"/>
      <c r="AG13" s="101"/>
      <c r="AH13" s="101"/>
      <c r="AI13" s="101"/>
      <c r="AJ13" s="104"/>
      <c r="AK13" s="104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33"/>
      <c r="BB13" s="33"/>
      <c r="BC13" s="33"/>
      <c r="BD13" s="33"/>
      <c r="BE13" s="31"/>
      <c r="BF13" s="30">
        <f aca="true" t="shared" si="0" ref="BF13:BF43">SUM(E13:BE13)</f>
        <v>0</v>
      </c>
    </row>
    <row r="14" spans="1:58" ht="12.75">
      <c r="A14" s="180"/>
      <c r="B14" s="147"/>
      <c r="C14" s="143"/>
      <c r="D14" s="40" t="s">
        <v>18</v>
      </c>
      <c r="E14" s="46"/>
      <c r="F14" s="46"/>
      <c r="G14" s="46"/>
      <c r="H14" s="46"/>
      <c r="I14" s="46"/>
      <c r="J14" s="46"/>
      <c r="K14" s="46"/>
      <c r="L14" s="101"/>
      <c r="M14" s="101"/>
      <c r="N14" s="101"/>
      <c r="O14" s="101"/>
      <c r="P14" s="101"/>
      <c r="Q14" s="101"/>
      <c r="R14" s="104"/>
      <c r="S14" s="101"/>
      <c r="T14" s="101"/>
      <c r="U14" s="101"/>
      <c r="V14" s="129">
        <v>0</v>
      </c>
      <c r="W14" s="129">
        <v>0</v>
      </c>
      <c r="X14" s="101"/>
      <c r="Y14" s="101"/>
      <c r="Z14" s="101"/>
      <c r="AA14" s="101"/>
      <c r="AB14" s="101"/>
      <c r="AC14" s="101"/>
      <c r="AD14" s="101"/>
      <c r="AE14" s="199"/>
      <c r="AF14" s="101"/>
      <c r="AG14" s="101"/>
      <c r="AH14" s="101"/>
      <c r="AI14" s="101"/>
      <c r="AJ14" s="104"/>
      <c r="AK14" s="104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33"/>
      <c r="BB14" s="33"/>
      <c r="BC14" s="33"/>
      <c r="BD14" s="33"/>
      <c r="BE14" s="31"/>
      <c r="BF14" s="30">
        <f t="shared" si="0"/>
        <v>0</v>
      </c>
    </row>
    <row r="15" spans="1:58" ht="12.75">
      <c r="A15" s="180"/>
      <c r="B15" s="148" t="s">
        <v>36</v>
      </c>
      <c r="C15" s="148" t="s">
        <v>90</v>
      </c>
      <c r="D15" s="1" t="s">
        <v>17</v>
      </c>
      <c r="E15" s="66"/>
      <c r="F15" s="66"/>
      <c r="G15" s="66"/>
      <c r="H15" s="66"/>
      <c r="I15" s="66"/>
      <c r="J15" s="66"/>
      <c r="K15" s="66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28">
        <v>0</v>
      </c>
      <c r="W15" s="128">
        <v>0</v>
      </c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66"/>
      <c r="BB15" s="66"/>
      <c r="BC15" s="66"/>
      <c r="BD15" s="66"/>
      <c r="BE15" s="67"/>
      <c r="BF15" s="30">
        <f t="shared" si="0"/>
        <v>0</v>
      </c>
    </row>
    <row r="16" spans="1:58" ht="12.75">
      <c r="A16" s="180"/>
      <c r="B16" s="149"/>
      <c r="C16" s="149"/>
      <c r="D16" s="1" t="s">
        <v>18</v>
      </c>
      <c r="E16" s="78"/>
      <c r="F16" s="78"/>
      <c r="G16" s="78"/>
      <c r="H16" s="78"/>
      <c r="I16" s="78"/>
      <c r="J16" s="78"/>
      <c r="K16" s="78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28">
        <v>0</v>
      </c>
      <c r="W16" s="128">
        <v>0</v>
      </c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66"/>
      <c r="BB16" s="66"/>
      <c r="BC16" s="66"/>
      <c r="BD16" s="66"/>
      <c r="BE16" s="67"/>
      <c r="BF16" s="30">
        <f t="shared" si="0"/>
        <v>0</v>
      </c>
    </row>
    <row r="17" spans="1:58" s="8" customFormat="1" ht="12.75">
      <c r="A17" s="180"/>
      <c r="B17" s="182" t="s">
        <v>37</v>
      </c>
      <c r="C17" s="182" t="s">
        <v>91</v>
      </c>
      <c r="D17" s="1" t="s">
        <v>17</v>
      </c>
      <c r="E17" s="99"/>
      <c r="F17" s="99"/>
      <c r="G17" s="99"/>
      <c r="H17" s="99"/>
      <c r="I17" s="99"/>
      <c r="J17" s="99"/>
      <c r="K17" s="99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28">
        <v>0</v>
      </c>
      <c r="W17" s="128">
        <v>0</v>
      </c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99"/>
      <c r="BB17" s="99"/>
      <c r="BC17" s="99"/>
      <c r="BD17" s="99"/>
      <c r="BE17" s="103"/>
      <c r="BF17" s="30">
        <f t="shared" si="0"/>
        <v>0</v>
      </c>
    </row>
    <row r="18" spans="1:58" s="8" customFormat="1" ht="12.75">
      <c r="A18" s="180"/>
      <c r="B18" s="182"/>
      <c r="C18" s="182"/>
      <c r="D18" s="1" t="s">
        <v>18</v>
      </c>
      <c r="E18" s="99"/>
      <c r="F18" s="99"/>
      <c r="G18" s="99"/>
      <c r="H18" s="99"/>
      <c r="I18" s="99"/>
      <c r="J18" s="99"/>
      <c r="K18" s="99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28">
        <v>0</v>
      </c>
      <c r="W18" s="128">
        <v>0</v>
      </c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99"/>
      <c r="BB18" s="99"/>
      <c r="BC18" s="99"/>
      <c r="BD18" s="99"/>
      <c r="BE18" s="103"/>
      <c r="BF18" s="30">
        <f t="shared" si="0"/>
        <v>0</v>
      </c>
    </row>
    <row r="19" spans="1:58" s="8" customFormat="1" ht="12.75" customHeight="1">
      <c r="A19" s="180"/>
      <c r="B19" s="178" t="s">
        <v>139</v>
      </c>
      <c r="C19" s="178" t="s">
        <v>140</v>
      </c>
      <c r="D19" s="40" t="s">
        <v>17</v>
      </c>
      <c r="E19" s="30"/>
      <c r="F19" s="30"/>
      <c r="G19" s="30"/>
      <c r="H19" s="30"/>
      <c r="I19" s="30"/>
      <c r="J19" s="30"/>
      <c r="K19" s="30"/>
      <c r="L19" s="101"/>
      <c r="M19" s="101"/>
      <c r="N19" s="101"/>
      <c r="O19" s="101"/>
      <c r="P19" s="101"/>
      <c r="Q19" s="101"/>
      <c r="R19" s="104"/>
      <c r="S19" s="101"/>
      <c r="T19" s="101"/>
      <c r="U19" s="101"/>
      <c r="V19" s="129">
        <v>0</v>
      </c>
      <c r="W19" s="129">
        <v>0</v>
      </c>
      <c r="X19" s="101"/>
      <c r="Y19" s="101"/>
      <c r="Z19" s="101"/>
      <c r="AA19" s="101"/>
      <c r="AB19" s="101"/>
      <c r="AC19" s="101"/>
      <c r="AD19" s="101"/>
      <c r="AE19" s="200" t="s">
        <v>153</v>
      </c>
      <c r="AF19" s="101"/>
      <c r="AG19" s="101"/>
      <c r="AH19" s="101"/>
      <c r="AI19" s="101"/>
      <c r="AJ19" s="101"/>
      <c r="AK19" s="104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30"/>
      <c r="BB19" s="30"/>
      <c r="BC19" s="30"/>
      <c r="BD19" s="30"/>
      <c r="BE19" s="30"/>
      <c r="BF19" s="30">
        <f t="shared" si="0"/>
        <v>0</v>
      </c>
    </row>
    <row r="20" spans="1:58" s="8" customFormat="1" ht="12.75">
      <c r="A20" s="180"/>
      <c r="B20" s="178"/>
      <c r="C20" s="178"/>
      <c r="D20" s="40" t="s">
        <v>18</v>
      </c>
      <c r="E20" s="30"/>
      <c r="F20" s="30"/>
      <c r="G20" s="30"/>
      <c r="H20" s="30"/>
      <c r="I20" s="30"/>
      <c r="J20" s="30"/>
      <c r="K20" s="30"/>
      <c r="L20" s="101"/>
      <c r="M20" s="101"/>
      <c r="N20" s="101"/>
      <c r="O20" s="101"/>
      <c r="P20" s="101"/>
      <c r="Q20" s="101"/>
      <c r="R20" s="104"/>
      <c r="S20" s="101"/>
      <c r="T20" s="101"/>
      <c r="U20" s="101"/>
      <c r="V20" s="129">
        <v>0</v>
      </c>
      <c r="W20" s="129">
        <v>0</v>
      </c>
      <c r="X20" s="101"/>
      <c r="Y20" s="101"/>
      <c r="Z20" s="101"/>
      <c r="AA20" s="101"/>
      <c r="AB20" s="101"/>
      <c r="AC20" s="101"/>
      <c r="AD20" s="101"/>
      <c r="AE20" s="201"/>
      <c r="AF20" s="101"/>
      <c r="AG20" s="101"/>
      <c r="AH20" s="101"/>
      <c r="AI20" s="101"/>
      <c r="AJ20" s="101"/>
      <c r="AK20" s="104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30"/>
      <c r="BB20" s="30"/>
      <c r="BC20" s="30"/>
      <c r="BD20" s="30"/>
      <c r="BE20" s="30"/>
      <c r="BF20" s="30">
        <f t="shared" si="0"/>
        <v>0</v>
      </c>
    </row>
    <row r="21" spans="1:58" ht="12.75" customHeight="1">
      <c r="A21" s="180"/>
      <c r="B21" s="182" t="s">
        <v>43</v>
      </c>
      <c r="C21" s="197" t="s">
        <v>134</v>
      </c>
      <c r="D21" s="1" t="s">
        <v>17</v>
      </c>
      <c r="E21" s="66"/>
      <c r="F21" s="66"/>
      <c r="G21" s="66"/>
      <c r="H21" s="66"/>
      <c r="I21" s="66"/>
      <c r="J21" s="66"/>
      <c r="K21" s="66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28">
        <v>0</v>
      </c>
      <c r="W21" s="128">
        <v>0</v>
      </c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206" t="s">
        <v>69</v>
      </c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66"/>
      <c r="BB21" s="66"/>
      <c r="BC21" s="66"/>
      <c r="BD21" s="66"/>
      <c r="BE21" s="67"/>
      <c r="BF21" s="30">
        <f t="shared" si="0"/>
        <v>0</v>
      </c>
    </row>
    <row r="22" spans="1:58" ht="12.75">
      <c r="A22" s="180"/>
      <c r="B22" s="182"/>
      <c r="C22" s="197"/>
      <c r="D22" s="1" t="s">
        <v>18</v>
      </c>
      <c r="E22" s="66"/>
      <c r="F22" s="66"/>
      <c r="G22" s="66"/>
      <c r="H22" s="66"/>
      <c r="I22" s="66"/>
      <c r="J22" s="66"/>
      <c r="K22" s="66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28">
        <v>0</v>
      </c>
      <c r="W22" s="128">
        <v>0</v>
      </c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207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66"/>
      <c r="BB22" s="66"/>
      <c r="BC22" s="66"/>
      <c r="BD22" s="66"/>
      <c r="BE22" s="67"/>
      <c r="BF22" s="30">
        <f t="shared" si="0"/>
        <v>0</v>
      </c>
    </row>
    <row r="23" spans="1:58" ht="12.75" customHeight="1">
      <c r="A23" s="180"/>
      <c r="B23" s="178" t="s">
        <v>44</v>
      </c>
      <c r="C23" s="147" t="s">
        <v>135</v>
      </c>
      <c r="D23" s="40" t="s">
        <v>17</v>
      </c>
      <c r="E23" s="33"/>
      <c r="F23" s="33"/>
      <c r="G23" s="33"/>
      <c r="H23" s="33"/>
      <c r="I23" s="33"/>
      <c r="J23" s="33"/>
      <c r="K23" s="33"/>
      <c r="L23" s="101"/>
      <c r="M23" s="101"/>
      <c r="N23" s="101"/>
      <c r="O23" s="101"/>
      <c r="P23" s="101"/>
      <c r="Q23" s="101"/>
      <c r="R23" s="202" t="s">
        <v>153</v>
      </c>
      <c r="S23" s="101"/>
      <c r="T23" s="101"/>
      <c r="U23" s="101"/>
      <c r="V23" s="129">
        <v>0</v>
      </c>
      <c r="W23" s="129">
        <v>0</v>
      </c>
      <c r="X23" s="101"/>
      <c r="Y23" s="101"/>
      <c r="Z23" s="101"/>
      <c r="AA23" s="101"/>
      <c r="AB23" s="101"/>
      <c r="AC23" s="101"/>
      <c r="AD23" s="101"/>
      <c r="AE23" s="198" t="s">
        <v>65</v>
      </c>
      <c r="AF23" s="101"/>
      <c r="AG23" s="101"/>
      <c r="AH23" s="101"/>
      <c r="AI23" s="101"/>
      <c r="AJ23" s="101"/>
      <c r="AK23" s="104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33"/>
      <c r="BB23" s="33"/>
      <c r="BC23" s="33"/>
      <c r="BD23" s="33"/>
      <c r="BE23" s="31"/>
      <c r="BF23" s="30">
        <f t="shared" si="0"/>
        <v>0</v>
      </c>
    </row>
    <row r="24" spans="1:58" ht="14.25" customHeight="1">
      <c r="A24" s="180"/>
      <c r="B24" s="178"/>
      <c r="C24" s="147"/>
      <c r="D24" s="40" t="s">
        <v>18</v>
      </c>
      <c r="E24" s="33"/>
      <c r="F24" s="33"/>
      <c r="G24" s="33"/>
      <c r="H24" s="33"/>
      <c r="I24" s="33"/>
      <c r="J24" s="33"/>
      <c r="K24" s="33"/>
      <c r="L24" s="101"/>
      <c r="M24" s="101"/>
      <c r="N24" s="101"/>
      <c r="O24" s="101"/>
      <c r="P24" s="101"/>
      <c r="Q24" s="101"/>
      <c r="R24" s="203"/>
      <c r="S24" s="101"/>
      <c r="T24" s="101"/>
      <c r="U24" s="101"/>
      <c r="V24" s="129">
        <v>0</v>
      </c>
      <c r="W24" s="129">
        <v>0</v>
      </c>
      <c r="X24" s="101"/>
      <c r="Y24" s="101"/>
      <c r="Z24" s="101"/>
      <c r="AA24" s="101"/>
      <c r="AB24" s="101"/>
      <c r="AC24" s="101"/>
      <c r="AD24" s="101"/>
      <c r="AE24" s="199"/>
      <c r="AF24" s="101"/>
      <c r="AG24" s="101"/>
      <c r="AH24" s="101"/>
      <c r="AI24" s="101"/>
      <c r="AJ24" s="101"/>
      <c r="AK24" s="104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33"/>
      <c r="BB24" s="33"/>
      <c r="BC24" s="33"/>
      <c r="BD24" s="33"/>
      <c r="BE24" s="31"/>
      <c r="BF24" s="30">
        <f t="shared" si="0"/>
        <v>0</v>
      </c>
    </row>
    <row r="25" spans="1:58" ht="12.75" customHeight="1">
      <c r="A25" s="180"/>
      <c r="B25" s="184" t="s">
        <v>96</v>
      </c>
      <c r="C25" s="142" t="s">
        <v>136</v>
      </c>
      <c r="D25" s="40" t="s">
        <v>17</v>
      </c>
      <c r="E25" s="33"/>
      <c r="F25" s="33"/>
      <c r="G25" s="33"/>
      <c r="H25" s="33"/>
      <c r="I25" s="33"/>
      <c r="J25" s="33"/>
      <c r="K25" s="33"/>
      <c r="L25" s="101"/>
      <c r="M25" s="101"/>
      <c r="N25" s="101"/>
      <c r="O25" s="101"/>
      <c r="P25" s="101"/>
      <c r="Q25" s="101"/>
      <c r="R25" s="203"/>
      <c r="S25" s="101"/>
      <c r="T25" s="101"/>
      <c r="U25" s="101"/>
      <c r="V25" s="129">
        <v>0</v>
      </c>
      <c r="W25" s="129">
        <v>0</v>
      </c>
      <c r="X25" s="101"/>
      <c r="Y25" s="101"/>
      <c r="Z25" s="101"/>
      <c r="AA25" s="101"/>
      <c r="AB25" s="101"/>
      <c r="AC25" s="101"/>
      <c r="AD25" s="101"/>
      <c r="AE25" s="104"/>
      <c r="AF25" s="101"/>
      <c r="AG25" s="101"/>
      <c r="AH25" s="101"/>
      <c r="AI25" s="101"/>
      <c r="AJ25" s="101"/>
      <c r="AK25" s="104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33"/>
      <c r="BB25" s="33"/>
      <c r="BC25" s="33"/>
      <c r="BD25" s="33"/>
      <c r="BE25" s="31"/>
      <c r="BF25" s="30">
        <f t="shared" si="0"/>
        <v>0</v>
      </c>
    </row>
    <row r="26" spans="1:58" ht="15" customHeight="1">
      <c r="A26" s="180"/>
      <c r="B26" s="185"/>
      <c r="C26" s="143"/>
      <c r="D26" s="40" t="s">
        <v>18</v>
      </c>
      <c r="E26" s="33"/>
      <c r="F26" s="33"/>
      <c r="G26" s="33"/>
      <c r="H26" s="33"/>
      <c r="I26" s="33"/>
      <c r="J26" s="33"/>
      <c r="K26" s="33"/>
      <c r="L26" s="101"/>
      <c r="M26" s="101"/>
      <c r="N26" s="101"/>
      <c r="O26" s="101"/>
      <c r="P26" s="101"/>
      <c r="Q26" s="101"/>
      <c r="R26" s="204"/>
      <c r="S26" s="101"/>
      <c r="T26" s="101"/>
      <c r="U26" s="101"/>
      <c r="V26" s="129">
        <v>0</v>
      </c>
      <c r="W26" s="129">
        <v>0</v>
      </c>
      <c r="X26" s="101"/>
      <c r="Y26" s="101"/>
      <c r="Z26" s="101"/>
      <c r="AA26" s="101"/>
      <c r="AB26" s="101"/>
      <c r="AC26" s="101"/>
      <c r="AD26" s="101"/>
      <c r="AE26" s="104"/>
      <c r="AF26" s="101"/>
      <c r="AG26" s="101"/>
      <c r="AH26" s="101"/>
      <c r="AI26" s="101"/>
      <c r="AJ26" s="101"/>
      <c r="AK26" s="104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33"/>
      <c r="BB26" s="33"/>
      <c r="BC26" s="33"/>
      <c r="BD26" s="33"/>
      <c r="BE26" s="31"/>
      <c r="BF26" s="30">
        <f t="shared" si="0"/>
        <v>0</v>
      </c>
    </row>
    <row r="27" spans="1:58" s="8" customFormat="1" ht="12.75" customHeight="1">
      <c r="A27" s="180"/>
      <c r="B27" s="6" t="s">
        <v>76</v>
      </c>
      <c r="C27" s="6" t="s">
        <v>152</v>
      </c>
      <c r="D27" s="2" t="s">
        <v>17</v>
      </c>
      <c r="E27" s="30"/>
      <c r="F27" s="30"/>
      <c r="G27" s="30"/>
      <c r="H27" s="30"/>
      <c r="I27" s="30"/>
      <c r="J27" s="30"/>
      <c r="K27" s="30"/>
      <c r="L27" s="101"/>
      <c r="M27" s="101"/>
      <c r="N27" s="101"/>
      <c r="O27" s="101"/>
      <c r="P27" s="101"/>
      <c r="Q27" s="101"/>
      <c r="R27" s="104"/>
      <c r="S27" s="87" t="s">
        <v>114</v>
      </c>
      <c r="T27" s="87" t="s">
        <v>114</v>
      </c>
      <c r="U27" s="87" t="s">
        <v>114</v>
      </c>
      <c r="V27" s="129">
        <v>0</v>
      </c>
      <c r="W27" s="129">
        <v>0</v>
      </c>
      <c r="X27" s="101"/>
      <c r="Y27" s="101"/>
      <c r="Z27" s="101"/>
      <c r="AA27" s="101"/>
      <c r="AB27" s="101"/>
      <c r="AC27" s="101"/>
      <c r="AD27" s="101"/>
      <c r="AE27" s="104"/>
      <c r="AF27" s="84" t="s">
        <v>114</v>
      </c>
      <c r="AG27" s="130" t="s">
        <v>65</v>
      </c>
      <c r="AH27" s="101"/>
      <c r="AI27" s="101"/>
      <c r="AJ27" s="101"/>
      <c r="AK27" s="104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30"/>
      <c r="BB27" s="30"/>
      <c r="BC27" s="30"/>
      <c r="BD27" s="30"/>
      <c r="BE27" s="30"/>
      <c r="BF27" s="30">
        <f t="shared" si="0"/>
        <v>0</v>
      </c>
    </row>
    <row r="28" spans="1:58" s="8" customFormat="1" ht="12.75">
      <c r="A28" s="180"/>
      <c r="B28" s="182" t="s">
        <v>49</v>
      </c>
      <c r="C28" s="197" t="s">
        <v>137</v>
      </c>
      <c r="D28" s="1" t="s">
        <v>17</v>
      </c>
      <c r="E28" s="24"/>
      <c r="F28" s="24"/>
      <c r="G28" s="24"/>
      <c r="H28" s="24"/>
      <c r="I28" s="24"/>
      <c r="J28" s="24"/>
      <c r="K28" s="24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28">
        <v>0</v>
      </c>
      <c r="W28" s="128">
        <v>0</v>
      </c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206" t="s">
        <v>69</v>
      </c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24"/>
      <c r="BB28" s="24"/>
      <c r="BC28" s="24"/>
      <c r="BD28" s="24"/>
      <c r="BE28" s="24"/>
      <c r="BF28" s="30">
        <f t="shared" si="0"/>
        <v>0</v>
      </c>
    </row>
    <row r="29" spans="1:58" ht="12.75" customHeight="1">
      <c r="A29" s="180"/>
      <c r="B29" s="182"/>
      <c r="C29" s="197"/>
      <c r="D29" s="1" t="s">
        <v>18</v>
      </c>
      <c r="E29" s="66"/>
      <c r="F29" s="66"/>
      <c r="G29" s="66"/>
      <c r="H29" s="66"/>
      <c r="I29" s="66"/>
      <c r="J29" s="66"/>
      <c r="K29" s="66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28">
        <v>0</v>
      </c>
      <c r="W29" s="128">
        <v>0</v>
      </c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207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66"/>
      <c r="BB29" s="66"/>
      <c r="BC29" s="66"/>
      <c r="BD29" s="66"/>
      <c r="BE29" s="67"/>
      <c r="BF29" s="30">
        <f t="shared" si="0"/>
        <v>0</v>
      </c>
    </row>
    <row r="30" spans="1:58" ht="12.75" customHeight="1">
      <c r="A30" s="180"/>
      <c r="B30" s="178" t="s">
        <v>50</v>
      </c>
      <c r="C30" s="147" t="s">
        <v>138</v>
      </c>
      <c r="D30" s="40" t="s">
        <v>17</v>
      </c>
      <c r="E30" s="33"/>
      <c r="F30" s="33"/>
      <c r="G30" s="33"/>
      <c r="H30" s="33"/>
      <c r="I30" s="33"/>
      <c r="J30" s="33"/>
      <c r="K30" s="33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29">
        <v>0</v>
      </c>
      <c r="W30" s="129">
        <v>0</v>
      </c>
      <c r="X30" s="101"/>
      <c r="Y30" s="101"/>
      <c r="Z30" s="101"/>
      <c r="AA30" s="101"/>
      <c r="AB30" s="101"/>
      <c r="AC30" s="101"/>
      <c r="AD30" s="101"/>
      <c r="AE30" s="202" t="s">
        <v>153</v>
      </c>
      <c r="AF30" s="101"/>
      <c r="AG30" s="101"/>
      <c r="AH30" s="101"/>
      <c r="AI30" s="101"/>
      <c r="AJ30" s="101"/>
      <c r="AK30" s="104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33"/>
      <c r="BB30" s="33"/>
      <c r="BC30" s="33"/>
      <c r="BD30" s="33"/>
      <c r="BE30" s="31"/>
      <c r="BF30" s="30">
        <f t="shared" si="0"/>
        <v>0</v>
      </c>
    </row>
    <row r="31" spans="1:58" ht="12.75" customHeight="1">
      <c r="A31" s="180"/>
      <c r="B31" s="178"/>
      <c r="C31" s="147"/>
      <c r="D31" s="40" t="s">
        <v>18</v>
      </c>
      <c r="E31" s="33"/>
      <c r="F31" s="33"/>
      <c r="G31" s="33"/>
      <c r="H31" s="33"/>
      <c r="I31" s="33"/>
      <c r="J31" s="33"/>
      <c r="K31" s="33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29">
        <v>0</v>
      </c>
      <c r="W31" s="129">
        <v>0</v>
      </c>
      <c r="X31" s="101"/>
      <c r="Y31" s="101"/>
      <c r="Z31" s="101"/>
      <c r="AA31" s="101"/>
      <c r="AB31" s="101"/>
      <c r="AC31" s="101"/>
      <c r="AD31" s="101"/>
      <c r="AE31" s="203"/>
      <c r="AF31" s="101"/>
      <c r="AG31" s="101"/>
      <c r="AH31" s="101"/>
      <c r="AI31" s="101"/>
      <c r="AJ31" s="101"/>
      <c r="AK31" s="104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33"/>
      <c r="BB31" s="33"/>
      <c r="BC31" s="33"/>
      <c r="BD31" s="33"/>
      <c r="BE31" s="31"/>
      <c r="BF31" s="30">
        <f t="shared" si="0"/>
        <v>0</v>
      </c>
    </row>
    <row r="32" spans="1:58" ht="12.75" customHeight="1">
      <c r="A32" s="180"/>
      <c r="B32" s="178" t="s">
        <v>75</v>
      </c>
      <c r="C32" s="147" t="s">
        <v>141</v>
      </c>
      <c r="D32" s="40" t="s">
        <v>17</v>
      </c>
      <c r="E32" s="33"/>
      <c r="F32" s="33"/>
      <c r="G32" s="33"/>
      <c r="H32" s="33"/>
      <c r="I32" s="33"/>
      <c r="J32" s="33"/>
      <c r="K32" s="33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29">
        <v>0</v>
      </c>
      <c r="W32" s="129">
        <v>0</v>
      </c>
      <c r="X32" s="101"/>
      <c r="Y32" s="101"/>
      <c r="Z32" s="101"/>
      <c r="AA32" s="101"/>
      <c r="AB32" s="101"/>
      <c r="AC32" s="101"/>
      <c r="AD32" s="101"/>
      <c r="AE32" s="203"/>
      <c r="AF32" s="101"/>
      <c r="AG32" s="101"/>
      <c r="AH32" s="101"/>
      <c r="AI32" s="101"/>
      <c r="AJ32" s="101"/>
      <c r="AK32" s="104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33"/>
      <c r="BB32" s="33"/>
      <c r="BC32" s="33"/>
      <c r="BD32" s="33"/>
      <c r="BE32" s="31"/>
      <c r="BF32" s="30">
        <f t="shared" si="0"/>
        <v>0</v>
      </c>
    </row>
    <row r="33" spans="1:58" ht="12.75" customHeight="1">
      <c r="A33" s="180"/>
      <c r="B33" s="178"/>
      <c r="C33" s="147"/>
      <c r="D33" s="40" t="s">
        <v>18</v>
      </c>
      <c r="E33" s="33"/>
      <c r="F33" s="33"/>
      <c r="G33" s="33"/>
      <c r="H33" s="33"/>
      <c r="I33" s="33"/>
      <c r="J33" s="33"/>
      <c r="K33" s="33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29">
        <v>0</v>
      </c>
      <c r="W33" s="129">
        <v>0</v>
      </c>
      <c r="X33" s="101"/>
      <c r="Y33" s="101"/>
      <c r="Z33" s="101"/>
      <c r="AA33" s="101"/>
      <c r="AB33" s="101"/>
      <c r="AC33" s="101"/>
      <c r="AD33" s="101"/>
      <c r="AE33" s="204"/>
      <c r="AF33" s="101"/>
      <c r="AG33" s="101"/>
      <c r="AH33" s="101"/>
      <c r="AI33" s="101"/>
      <c r="AJ33" s="101"/>
      <c r="AK33" s="104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33"/>
      <c r="BB33" s="33"/>
      <c r="BC33" s="33"/>
      <c r="BD33" s="33"/>
      <c r="BE33" s="31"/>
      <c r="BF33" s="30">
        <f t="shared" si="0"/>
        <v>0</v>
      </c>
    </row>
    <row r="34" spans="1:58" ht="12.75" customHeight="1">
      <c r="A34" s="180"/>
      <c r="B34" s="106" t="s">
        <v>154</v>
      </c>
      <c r="C34" s="105" t="s">
        <v>152</v>
      </c>
      <c r="D34" s="40" t="s">
        <v>17</v>
      </c>
      <c r="E34" s="33"/>
      <c r="F34" s="33"/>
      <c r="G34" s="33"/>
      <c r="H34" s="33"/>
      <c r="I34" s="33"/>
      <c r="J34" s="33"/>
      <c r="K34" s="33"/>
      <c r="L34" s="101"/>
      <c r="M34" s="101"/>
      <c r="N34" s="101"/>
      <c r="O34" s="101"/>
      <c r="P34" s="101"/>
      <c r="Q34" s="101"/>
      <c r="R34" s="104"/>
      <c r="S34" s="101"/>
      <c r="T34" s="101"/>
      <c r="U34" s="101"/>
      <c r="V34" s="129">
        <v>0</v>
      </c>
      <c r="W34" s="129">
        <v>0</v>
      </c>
      <c r="X34" s="101"/>
      <c r="Y34" s="101"/>
      <c r="Z34" s="101"/>
      <c r="AA34" s="101"/>
      <c r="AB34" s="101"/>
      <c r="AC34" s="101"/>
      <c r="AD34" s="101"/>
      <c r="AE34" s="104"/>
      <c r="AF34" s="101"/>
      <c r="AG34" s="101"/>
      <c r="AH34" s="130" t="s">
        <v>65</v>
      </c>
      <c r="AI34" s="101"/>
      <c r="AJ34" s="101"/>
      <c r="AK34" s="104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33"/>
      <c r="BB34" s="33"/>
      <c r="BC34" s="33"/>
      <c r="BD34" s="33"/>
      <c r="BE34" s="31"/>
      <c r="BF34" s="30">
        <f t="shared" si="0"/>
        <v>0</v>
      </c>
    </row>
    <row r="35" spans="1:58" ht="12.75" customHeight="1">
      <c r="A35" s="180"/>
      <c r="B35" s="182" t="s">
        <v>47</v>
      </c>
      <c r="C35" s="197" t="s">
        <v>142</v>
      </c>
      <c r="D35" s="1" t="s">
        <v>17</v>
      </c>
      <c r="E35" s="66"/>
      <c r="F35" s="66"/>
      <c r="G35" s="66"/>
      <c r="H35" s="66"/>
      <c r="I35" s="66"/>
      <c r="J35" s="66"/>
      <c r="K35" s="66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28">
        <v>0</v>
      </c>
      <c r="W35" s="128">
        <v>0</v>
      </c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206" t="s">
        <v>69</v>
      </c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66"/>
      <c r="BB35" s="66"/>
      <c r="BC35" s="66"/>
      <c r="BD35" s="66"/>
      <c r="BE35" s="67"/>
      <c r="BF35" s="30">
        <f t="shared" si="0"/>
        <v>0</v>
      </c>
    </row>
    <row r="36" spans="1:58" ht="12.75" customHeight="1">
      <c r="A36" s="180"/>
      <c r="B36" s="182"/>
      <c r="C36" s="197"/>
      <c r="D36" s="1" t="s">
        <v>18</v>
      </c>
      <c r="E36" s="66"/>
      <c r="F36" s="66"/>
      <c r="G36" s="66"/>
      <c r="H36" s="66"/>
      <c r="I36" s="66"/>
      <c r="J36" s="66"/>
      <c r="K36" s="66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28">
        <v>0</v>
      </c>
      <c r="W36" s="128">
        <v>0</v>
      </c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207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66"/>
      <c r="BB36" s="66"/>
      <c r="BC36" s="66"/>
      <c r="BD36" s="66"/>
      <c r="BE36" s="67"/>
      <c r="BF36" s="30">
        <f t="shared" si="0"/>
        <v>0</v>
      </c>
    </row>
    <row r="37" spans="1:58" s="8" customFormat="1" ht="12.75" customHeight="1">
      <c r="A37" s="180"/>
      <c r="B37" s="178" t="s">
        <v>48</v>
      </c>
      <c r="C37" s="147" t="s">
        <v>145</v>
      </c>
      <c r="D37" s="40" t="s">
        <v>17</v>
      </c>
      <c r="E37" s="30"/>
      <c r="F37" s="30"/>
      <c r="G37" s="30"/>
      <c r="H37" s="30"/>
      <c r="I37" s="30"/>
      <c r="J37" s="30"/>
      <c r="K37" s="30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29">
        <v>0</v>
      </c>
      <c r="W37" s="129">
        <v>0</v>
      </c>
      <c r="X37" s="101"/>
      <c r="Y37" s="101"/>
      <c r="Z37" s="101"/>
      <c r="AA37" s="101"/>
      <c r="AB37" s="101"/>
      <c r="AC37" s="101"/>
      <c r="AD37" s="101"/>
      <c r="AE37" s="198" t="s">
        <v>65</v>
      </c>
      <c r="AF37" s="101"/>
      <c r="AG37" s="101"/>
      <c r="AH37" s="101"/>
      <c r="AI37" s="101"/>
      <c r="AJ37" s="101"/>
      <c r="AK37" s="104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30"/>
      <c r="BB37" s="30"/>
      <c r="BC37" s="30"/>
      <c r="BD37" s="30"/>
      <c r="BE37" s="30"/>
      <c r="BF37" s="30">
        <f t="shared" si="0"/>
        <v>0</v>
      </c>
    </row>
    <row r="38" spans="1:58" s="8" customFormat="1" ht="12.75" customHeight="1">
      <c r="A38" s="180"/>
      <c r="B38" s="178"/>
      <c r="C38" s="147"/>
      <c r="D38" s="40" t="s">
        <v>18</v>
      </c>
      <c r="E38" s="30"/>
      <c r="F38" s="30"/>
      <c r="G38" s="30"/>
      <c r="H38" s="30"/>
      <c r="I38" s="30"/>
      <c r="J38" s="30"/>
      <c r="K38" s="30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29">
        <v>0</v>
      </c>
      <c r="W38" s="129">
        <v>0</v>
      </c>
      <c r="X38" s="101"/>
      <c r="Y38" s="101"/>
      <c r="Z38" s="101"/>
      <c r="AA38" s="101"/>
      <c r="AB38" s="101"/>
      <c r="AC38" s="101"/>
      <c r="AD38" s="101"/>
      <c r="AE38" s="199"/>
      <c r="AF38" s="101"/>
      <c r="AG38" s="101"/>
      <c r="AH38" s="101"/>
      <c r="AI38" s="101"/>
      <c r="AJ38" s="101"/>
      <c r="AK38" s="104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30"/>
      <c r="BB38" s="30"/>
      <c r="BC38" s="30"/>
      <c r="BD38" s="30"/>
      <c r="BE38" s="30"/>
      <c r="BF38" s="30">
        <f t="shared" si="0"/>
        <v>0</v>
      </c>
    </row>
    <row r="39" spans="1:58" ht="12.75" customHeight="1">
      <c r="A39" s="180"/>
      <c r="B39" s="6" t="s">
        <v>113</v>
      </c>
      <c r="C39" s="6"/>
      <c r="D39" s="2" t="s">
        <v>17</v>
      </c>
      <c r="E39" s="33"/>
      <c r="F39" s="33"/>
      <c r="G39" s="33"/>
      <c r="H39" s="33"/>
      <c r="I39" s="33"/>
      <c r="J39" s="33"/>
      <c r="K39" s="33"/>
      <c r="L39" s="101"/>
      <c r="M39" s="101"/>
      <c r="N39" s="101"/>
      <c r="O39" s="101"/>
      <c r="P39" s="101"/>
      <c r="Q39" s="101"/>
      <c r="R39" s="104"/>
      <c r="S39" s="104"/>
      <c r="T39" s="104"/>
      <c r="U39" s="104"/>
      <c r="V39" s="129">
        <v>0</v>
      </c>
      <c r="W39" s="129">
        <v>0</v>
      </c>
      <c r="X39" s="104"/>
      <c r="Y39" s="104"/>
      <c r="Z39" s="104"/>
      <c r="AA39" s="104"/>
      <c r="AB39" s="104"/>
      <c r="AC39" s="104"/>
      <c r="AD39" s="104"/>
      <c r="AE39" s="104"/>
      <c r="AF39" s="101"/>
      <c r="AG39" s="101"/>
      <c r="AH39" s="101"/>
      <c r="AI39" s="130" t="s">
        <v>65</v>
      </c>
      <c r="AJ39" s="101"/>
      <c r="AK39" s="104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33"/>
      <c r="BB39" s="33"/>
      <c r="BC39" s="33"/>
      <c r="BD39" s="33"/>
      <c r="BE39" s="31"/>
      <c r="BF39" s="30">
        <f t="shared" si="0"/>
        <v>0</v>
      </c>
    </row>
    <row r="40" spans="1:58" ht="12.75" customHeight="1">
      <c r="A40" s="180"/>
      <c r="B40" s="6" t="s">
        <v>155</v>
      </c>
      <c r="C40" s="6" t="s">
        <v>152</v>
      </c>
      <c r="D40" s="2" t="s">
        <v>17</v>
      </c>
      <c r="E40" s="33"/>
      <c r="F40" s="33"/>
      <c r="G40" s="33"/>
      <c r="H40" s="33"/>
      <c r="I40" s="33"/>
      <c r="J40" s="33"/>
      <c r="K40" s="33"/>
      <c r="L40" s="101"/>
      <c r="M40" s="101"/>
      <c r="N40" s="101"/>
      <c r="O40" s="101"/>
      <c r="P40" s="101"/>
      <c r="Q40" s="101"/>
      <c r="R40" s="104"/>
      <c r="S40" s="104"/>
      <c r="T40" s="104"/>
      <c r="U40" s="104"/>
      <c r="V40" s="129"/>
      <c r="W40" s="129"/>
      <c r="X40" s="104"/>
      <c r="Y40" s="104"/>
      <c r="Z40" s="104"/>
      <c r="AA40" s="104"/>
      <c r="AB40" s="104"/>
      <c r="AC40" s="104"/>
      <c r="AD40" s="104"/>
      <c r="AE40" s="104"/>
      <c r="AF40" s="101"/>
      <c r="AG40" s="101"/>
      <c r="AH40" s="101"/>
      <c r="AI40" s="101"/>
      <c r="AJ40" s="130" t="s">
        <v>65</v>
      </c>
      <c r="AK40" s="104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33"/>
      <c r="BB40" s="33"/>
      <c r="BC40" s="33"/>
      <c r="BD40" s="33"/>
      <c r="BE40" s="31"/>
      <c r="BF40" s="30"/>
    </row>
    <row r="41" spans="1:58" ht="12.75" customHeight="1">
      <c r="A41" s="180"/>
      <c r="B41" s="41" t="s">
        <v>59</v>
      </c>
      <c r="C41" s="42" t="s">
        <v>101</v>
      </c>
      <c r="D41" s="2"/>
      <c r="E41" s="33"/>
      <c r="F41" s="33"/>
      <c r="G41" s="33"/>
      <c r="H41" s="33"/>
      <c r="I41" s="33"/>
      <c r="J41" s="33"/>
      <c r="K41" s="33"/>
      <c r="L41" s="101"/>
      <c r="M41" s="101"/>
      <c r="N41" s="101"/>
      <c r="O41" s="101"/>
      <c r="P41" s="101"/>
      <c r="Q41" s="101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1"/>
      <c r="AG41" s="101"/>
      <c r="AH41" s="101"/>
      <c r="AI41" s="101"/>
      <c r="AJ41" s="101"/>
      <c r="AK41" s="104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33"/>
      <c r="BB41" s="33"/>
      <c r="BC41" s="33"/>
      <c r="BD41" s="33"/>
      <c r="BE41" s="31"/>
      <c r="BF41" s="30">
        <f t="shared" si="0"/>
        <v>0</v>
      </c>
    </row>
    <row r="42" spans="1:58" ht="12.75" customHeight="1">
      <c r="A42" s="180"/>
      <c r="B42" s="41" t="s">
        <v>67</v>
      </c>
      <c r="C42" s="41" t="s">
        <v>66</v>
      </c>
      <c r="D42" s="2"/>
      <c r="E42" s="33"/>
      <c r="F42" s="33"/>
      <c r="G42" s="33"/>
      <c r="H42" s="33"/>
      <c r="I42" s="33"/>
      <c r="J42" s="33"/>
      <c r="K42" s="33"/>
      <c r="L42" s="101"/>
      <c r="M42" s="101"/>
      <c r="N42" s="101"/>
      <c r="O42" s="101"/>
      <c r="P42" s="101"/>
      <c r="Q42" s="101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1"/>
      <c r="AG42" s="101"/>
      <c r="AH42" s="101"/>
      <c r="AI42" s="101"/>
      <c r="AJ42" s="101"/>
      <c r="AK42" s="104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33"/>
      <c r="BB42" s="33"/>
      <c r="BC42" s="33"/>
      <c r="BD42" s="33"/>
      <c r="BE42" s="31"/>
      <c r="BF42" s="30">
        <f t="shared" si="0"/>
        <v>0</v>
      </c>
    </row>
    <row r="43" spans="1:58" ht="12.75">
      <c r="A43" s="180"/>
      <c r="B43" s="205" t="s">
        <v>60</v>
      </c>
      <c r="C43" s="205"/>
      <c r="D43" s="2" t="s">
        <v>17</v>
      </c>
      <c r="E43" s="33"/>
      <c r="F43" s="33"/>
      <c r="G43" s="33"/>
      <c r="H43" s="33"/>
      <c r="I43" s="33"/>
      <c r="J43" s="33"/>
      <c r="K43" s="33"/>
      <c r="L43" s="101"/>
      <c r="M43" s="101"/>
      <c r="N43" s="101"/>
      <c r="O43" s="101"/>
      <c r="P43" s="101"/>
      <c r="Q43" s="101"/>
      <c r="R43" s="104">
        <v>1</v>
      </c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>
        <v>5</v>
      </c>
      <c r="AF43" s="101"/>
      <c r="AG43" s="101">
        <v>1</v>
      </c>
      <c r="AH43" s="101">
        <v>1</v>
      </c>
      <c r="AI43" s="101">
        <v>1</v>
      </c>
      <c r="AJ43" s="101">
        <v>1</v>
      </c>
      <c r="AK43" s="104">
        <v>3</v>
      </c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33"/>
      <c r="BB43" s="33"/>
      <c r="BC43" s="33"/>
      <c r="BD43" s="33"/>
      <c r="BE43" s="31"/>
      <c r="BF43" s="30">
        <f t="shared" si="0"/>
        <v>13</v>
      </c>
    </row>
  </sheetData>
  <sheetProtection/>
  <mergeCells count="61">
    <mergeCell ref="AZ2:BD2"/>
    <mergeCell ref="E3:BE3"/>
    <mergeCell ref="C7:C8"/>
    <mergeCell ref="B13:B14"/>
    <mergeCell ref="C13:C14"/>
    <mergeCell ref="AJ2:AL2"/>
    <mergeCell ref="F2:H2"/>
    <mergeCell ref="J2:L2"/>
    <mergeCell ref="W2:Y2"/>
    <mergeCell ref="AA2:AC2"/>
    <mergeCell ref="A2:A6"/>
    <mergeCell ref="D2:D6"/>
    <mergeCell ref="C17:C18"/>
    <mergeCell ref="B19:B20"/>
    <mergeCell ref="C19:C20"/>
    <mergeCell ref="B11:B12"/>
    <mergeCell ref="AW2:AY2"/>
    <mergeCell ref="C15:C16"/>
    <mergeCell ref="B2:B6"/>
    <mergeCell ref="B17:B18"/>
    <mergeCell ref="N2:Q2"/>
    <mergeCell ref="A1:BE1"/>
    <mergeCell ref="AN2:AQ2"/>
    <mergeCell ref="AR2:AU2"/>
    <mergeCell ref="A7:A43"/>
    <mergeCell ref="B7:B8"/>
    <mergeCell ref="R2:U2"/>
    <mergeCell ref="C21:C22"/>
    <mergeCell ref="B23:B24"/>
    <mergeCell ref="C37:C38"/>
    <mergeCell ref="AK21:AK22"/>
    <mergeCell ref="B15:B16"/>
    <mergeCell ref="B21:B22"/>
    <mergeCell ref="C2:C6"/>
    <mergeCell ref="C25:C26"/>
    <mergeCell ref="AE2:AH2"/>
    <mergeCell ref="B43:C43"/>
    <mergeCell ref="C28:C29"/>
    <mergeCell ref="B30:B31"/>
    <mergeCell ref="C30:C31"/>
    <mergeCell ref="B28:B29"/>
    <mergeCell ref="AK35:AK36"/>
    <mergeCell ref="AE37:AE38"/>
    <mergeCell ref="C32:C33"/>
    <mergeCell ref="AE30:AE33"/>
    <mergeCell ref="AK28:AK29"/>
    <mergeCell ref="E5:BE5"/>
    <mergeCell ref="B9:B10"/>
    <mergeCell ref="AE9:AE10"/>
    <mergeCell ref="R23:R26"/>
    <mergeCell ref="AE23:AE24"/>
    <mergeCell ref="C9:C10"/>
    <mergeCell ref="B37:B38"/>
    <mergeCell ref="B35:B36"/>
    <mergeCell ref="C35:C36"/>
    <mergeCell ref="C11:C12"/>
    <mergeCell ref="B32:B33"/>
    <mergeCell ref="AE13:AE14"/>
    <mergeCell ref="AE19:AE20"/>
    <mergeCell ref="C23:C24"/>
    <mergeCell ref="B25:B26"/>
  </mergeCells>
  <hyperlinks>
    <hyperlink ref="B42" r:id="rId1" display="_ftn1"/>
  </hyperlinks>
  <printOptions/>
  <pageMargins left="0.3937007874015748" right="0.3937007874015748" top="0.29" bottom="0.18" header="0" footer="0"/>
  <pageSetup fitToHeight="0" fitToWidth="1" horizontalDpi="600" verticalDpi="600" orientation="landscape" paperSize="9" scale="5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2022-10-04T12:52:21Z</cp:lastPrinted>
  <dcterms:created xsi:type="dcterms:W3CDTF">2011-10-06T07:56:56Z</dcterms:created>
  <dcterms:modified xsi:type="dcterms:W3CDTF">2022-10-04T12:52:26Z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